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계약업무\1. 2020년 계약\1. 공사\39. 광주도시철도1호선 레일연마공사\품의\입찰공고 추진\"/>
    </mc:Choice>
  </mc:AlternateContent>
  <bookViews>
    <workbookView xWindow="600" yWindow="45" windowWidth="14160" windowHeight="9000" tabRatio="688"/>
  </bookViews>
  <sheets>
    <sheet name="원가계산서" sheetId="38" r:id="rId1"/>
    <sheet name="내역서" sheetId="27" r:id="rId2"/>
    <sheet name="수량산출서" sheetId="60" r:id="rId3"/>
  </sheets>
  <externalReferences>
    <externalReference r:id="rId4"/>
    <externalReference r:id="rId5"/>
    <externalReference r:id="rId6"/>
  </externalReferences>
  <definedNames>
    <definedName name="_xlnm._FilterDatabase" localSheetId="2" hidden="1">수량산출서!$A$4:$WVT$124</definedName>
    <definedName name="HTML_CodePage" hidden="1">949</definedName>
    <definedName name="HTML_Control" hidden="1">{"'용역비'!$A$4:$C$8"}</definedName>
    <definedName name="HTML_Description" hidden="1">""</definedName>
    <definedName name="HTML_Email" hidden="1">""</definedName>
    <definedName name="HTML_Header" hidden="1">"용역비"</definedName>
    <definedName name="HTML_LastUpdate" hidden="1">"99-07-01"</definedName>
    <definedName name="HTML_LineAfter" hidden="1">FALSE</definedName>
    <definedName name="HTML_LineBefore" hidden="1">FALSE</definedName>
    <definedName name="HTML_Name" hidden="1">"전산실"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"전체금액"</definedName>
    <definedName name="_xlnm.Print_Area" localSheetId="0">원가계산서!$A$1:$H$25</definedName>
    <definedName name="_xlnm.Print_Titles" localSheetId="1">내역서!$3:$4</definedName>
    <definedName name="단가KLD">'[1]붙임3-수입물자원가계산서'!$C$62</definedName>
    <definedName name="단가SUPER">'[1]붙임4-SUPERVISION FEE'!$E$9</definedName>
    <definedName name="단가보험료">'[1]붙임2-기계경비(장비손료)'!$E$81</definedName>
    <definedName name="단가연마석">'[1]붙임3-수입물자원가계산서'!$C$155</definedName>
    <definedName name="단가연마차">'[1]붙임3-수입물자원가계산서'!$C$31</definedName>
    <definedName name="단가툴셋">'[1]붙임3-수입물자원가계산서'!$C$124</definedName>
    <definedName name="단가프로파일">'[1]붙임3-수입물자원가계산서'!$C$93</definedName>
    <definedName name="단가환율">'[1]붙임5-환율적용'!$C$4</definedName>
    <definedName name="삼백">[2]연마물량!#REF!</definedName>
    <definedName name="수량보통인부">[3]수량산출기초!#REF!</definedName>
    <definedName name="시간당작업량">'[1]붙임1-시공능력산정'!$P$18</definedName>
    <definedName name="육백">[2]연마물량!#REF!</definedName>
    <definedName name="일작업량">'[1]붙임1-시공능력산정'!$P$16</definedName>
  </definedNames>
  <calcPr calcId="152511"/>
</workbook>
</file>

<file path=xl/calcChain.xml><?xml version="1.0" encoding="utf-8"?>
<calcChain xmlns="http://schemas.openxmlformats.org/spreadsheetml/2006/main">
  <c r="E9" i="60" l="1"/>
  <c r="G9" i="60" l="1"/>
  <c r="E124" i="60" l="1"/>
  <c r="G124" i="60" s="1"/>
  <c r="E123" i="60"/>
  <c r="G123" i="60" s="1"/>
  <c r="E122" i="60"/>
  <c r="E121" i="60"/>
  <c r="E120" i="60"/>
  <c r="G120" i="60" s="1"/>
  <c r="E119" i="60"/>
  <c r="G119" i="60" s="1"/>
  <c r="E118" i="60"/>
  <c r="E117" i="60"/>
  <c r="E116" i="60"/>
  <c r="G116" i="60" s="1"/>
  <c r="E115" i="60"/>
  <c r="G115" i="60" s="1"/>
  <c r="E114" i="60"/>
  <c r="G114" i="60" s="1"/>
  <c r="E113" i="60"/>
  <c r="G113" i="60" s="1"/>
  <c r="E112" i="60"/>
  <c r="G112" i="60" s="1"/>
  <c r="E111" i="60"/>
  <c r="G111" i="60" s="1"/>
  <c r="E110" i="60"/>
  <c r="E109" i="60"/>
  <c r="E108" i="60"/>
  <c r="G108" i="60" s="1"/>
  <c r="E107" i="60"/>
  <c r="G107" i="60" s="1"/>
  <c r="E106" i="60"/>
  <c r="E105" i="60"/>
  <c r="E104" i="60"/>
  <c r="G104" i="60" s="1"/>
  <c r="E103" i="60"/>
  <c r="G103" i="60" s="1"/>
  <c r="E102" i="60"/>
  <c r="E101" i="60"/>
  <c r="E100" i="60"/>
  <c r="G100" i="60" s="1"/>
  <c r="E99" i="60"/>
  <c r="G99" i="60" s="1"/>
  <c r="E98" i="60"/>
  <c r="E97" i="60"/>
  <c r="E96" i="60"/>
  <c r="G96" i="60" s="1"/>
  <c r="E95" i="60"/>
  <c r="G95" i="60" s="1"/>
  <c r="E94" i="60"/>
  <c r="E93" i="60"/>
  <c r="E92" i="60"/>
  <c r="G92" i="60" s="1"/>
  <c r="E91" i="60"/>
  <c r="G91" i="60" s="1"/>
  <c r="E90" i="60"/>
  <c r="E89" i="60"/>
  <c r="E88" i="60"/>
  <c r="G88" i="60" s="1"/>
  <c r="E87" i="60"/>
  <c r="G87" i="60" s="1"/>
  <c r="E86" i="60"/>
  <c r="E85" i="60"/>
  <c r="E84" i="60"/>
  <c r="G84" i="60" s="1"/>
  <c r="E83" i="60"/>
  <c r="G83" i="60" s="1"/>
  <c r="E82" i="60"/>
  <c r="E81" i="60"/>
  <c r="E80" i="60"/>
  <c r="G80" i="60" s="1"/>
  <c r="E79" i="60"/>
  <c r="G79" i="60" s="1"/>
  <c r="E78" i="60"/>
  <c r="E77" i="60"/>
  <c r="E76" i="60"/>
  <c r="G76" i="60" s="1"/>
  <c r="E75" i="60"/>
  <c r="G75" i="60" s="1"/>
  <c r="E74" i="60"/>
  <c r="E73" i="60"/>
  <c r="E72" i="60"/>
  <c r="G72" i="60" s="1"/>
  <c r="E71" i="60"/>
  <c r="E70" i="60"/>
  <c r="E69" i="60"/>
  <c r="E68" i="60"/>
  <c r="G68" i="60" s="1"/>
  <c r="E67" i="60"/>
  <c r="G67" i="60" s="1"/>
  <c r="E66" i="60"/>
  <c r="G66" i="60" s="1"/>
  <c r="E65" i="60"/>
  <c r="G65" i="60" s="1"/>
  <c r="E64" i="60"/>
  <c r="E63" i="60"/>
  <c r="E62" i="60"/>
  <c r="G62" i="60" s="1"/>
  <c r="E61" i="60"/>
  <c r="G61" i="60" s="1"/>
  <c r="E60" i="60"/>
  <c r="E59" i="60"/>
  <c r="E58" i="60"/>
  <c r="G58" i="60" s="1"/>
  <c r="E57" i="60"/>
  <c r="G57" i="60" s="1"/>
  <c r="E56" i="60"/>
  <c r="E55" i="60"/>
  <c r="E54" i="60"/>
  <c r="G54" i="60" s="1"/>
  <c r="E53" i="60"/>
  <c r="G53" i="60" s="1"/>
  <c r="E52" i="60"/>
  <c r="G52" i="60" s="1"/>
  <c r="E51" i="60"/>
  <c r="G51" i="60" s="1"/>
  <c r="E50" i="60"/>
  <c r="E49" i="60"/>
  <c r="E48" i="60"/>
  <c r="G48" i="60" s="1"/>
  <c r="E47" i="60"/>
  <c r="G47" i="60" s="1"/>
  <c r="E46" i="60"/>
  <c r="E45" i="60"/>
  <c r="E44" i="60"/>
  <c r="G44" i="60" s="1"/>
  <c r="E43" i="60"/>
  <c r="G43" i="60" s="1"/>
  <c r="E42" i="60"/>
  <c r="E41" i="60"/>
  <c r="E40" i="60"/>
  <c r="G40" i="60" s="1"/>
  <c r="E39" i="60"/>
  <c r="G39" i="60" s="1"/>
  <c r="E38" i="60"/>
  <c r="E37" i="60"/>
  <c r="E36" i="60"/>
  <c r="G36" i="60" s="1"/>
  <c r="E35" i="60"/>
  <c r="G35" i="60" s="1"/>
  <c r="E34" i="60"/>
  <c r="G34" i="60" s="1"/>
  <c r="E33" i="60"/>
  <c r="G33" i="60" s="1"/>
  <c r="E32" i="60"/>
  <c r="G32" i="60" s="1"/>
  <c r="E31" i="60"/>
  <c r="G31" i="60" s="1"/>
  <c r="E30" i="60"/>
  <c r="E29" i="60"/>
  <c r="E28" i="60"/>
  <c r="E27" i="60"/>
  <c r="E26" i="60"/>
  <c r="E25" i="60"/>
  <c r="E24" i="60"/>
  <c r="G24" i="60" s="1"/>
  <c r="E23" i="60"/>
  <c r="G23" i="60" s="1"/>
  <c r="E22" i="60"/>
  <c r="E21" i="60"/>
  <c r="E20" i="60"/>
  <c r="G20" i="60" s="1"/>
  <c r="E19" i="60"/>
  <c r="G19" i="60" s="1"/>
  <c r="E18" i="60"/>
  <c r="E17" i="60"/>
  <c r="E16" i="60"/>
  <c r="G16" i="60" s="1"/>
  <c r="E15" i="60"/>
  <c r="E14" i="60"/>
  <c r="E13" i="60"/>
  <c r="G13" i="60" s="1"/>
  <c r="E12" i="60"/>
  <c r="E11" i="60"/>
  <c r="E10" i="60"/>
  <c r="E7" i="60" l="1"/>
  <c r="E6" i="60"/>
  <c r="G71" i="60"/>
  <c r="E8" i="60"/>
  <c r="G10" i="60"/>
  <c r="G15" i="60"/>
  <c r="G28" i="60"/>
  <c r="G27" i="60"/>
  <c r="G8" i="60" l="1"/>
  <c r="G7" i="60"/>
  <c r="E5" i="60"/>
  <c r="G6" i="60"/>
  <c r="G5" i="60" l="1"/>
</calcChain>
</file>

<file path=xl/comments1.xml><?xml version="1.0" encoding="utf-8"?>
<comments xmlns="http://schemas.openxmlformats.org/spreadsheetml/2006/main">
  <authors>
    <author>2014GRTC</author>
  </authors>
  <commentList>
    <comment ref="H17" authorId="0" shapeId="0">
      <text>
        <r>
          <rPr>
            <sz val="9"/>
            <color indexed="81"/>
            <rFont val="돋움"/>
            <family val="3"/>
            <charset val="129"/>
          </rPr>
          <t>기타경비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구성항목중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수도광열비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소모품비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세금공과금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도서인쇄비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</t>
        </r>
      </text>
    </comment>
  </commentList>
</comments>
</file>

<file path=xl/sharedStrings.xml><?xml version="1.0" encoding="utf-8"?>
<sst xmlns="http://schemas.openxmlformats.org/spreadsheetml/2006/main" count="529" uniqueCount="143">
  <si>
    <t>금액</t>
    <phoneticPr fontId="2" type="noConversion"/>
  </si>
  <si>
    <t>단위</t>
    <phoneticPr fontId="2" type="noConversion"/>
  </si>
  <si>
    <t>수량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</si>
  <si>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</si>
  <si>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</si>
  <si>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</si>
  <si>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단가</t>
    <phoneticPr fontId="2" type="noConversion"/>
  </si>
  <si>
    <t>합      계</t>
    <phoneticPr fontId="2" type="noConversion"/>
  </si>
  <si>
    <t>설   계   내   역   서</t>
    <phoneticPr fontId="2" type="noConversion"/>
  </si>
  <si>
    <t>km</t>
    <phoneticPr fontId="2" type="noConversion"/>
  </si>
  <si>
    <t>공   종</t>
    <phoneticPr fontId="2" type="noConversion"/>
  </si>
  <si>
    <t>규  격</t>
    <phoneticPr fontId="2" type="noConversion"/>
  </si>
  <si>
    <t>회</t>
    <phoneticPr fontId="2" type="noConversion"/>
  </si>
  <si>
    <t>편도</t>
    <phoneticPr fontId="2" type="noConversion"/>
  </si>
  <si>
    <t>합   계</t>
    <phoneticPr fontId="2" type="noConversion"/>
  </si>
  <si>
    <t>재
료
비</t>
    <phoneticPr fontId="2" type="noConversion"/>
  </si>
  <si>
    <t>직접재료비</t>
    <phoneticPr fontId="2" type="noConversion"/>
  </si>
  <si>
    <t>간접재료비</t>
    <phoneticPr fontId="2" type="noConversion"/>
  </si>
  <si>
    <t>소계</t>
    <phoneticPr fontId="2" type="noConversion"/>
  </si>
  <si>
    <t>노
무
비</t>
    <phoneticPr fontId="2" type="noConversion"/>
  </si>
  <si>
    <t>직접노무비</t>
    <phoneticPr fontId="2" type="noConversion"/>
  </si>
  <si>
    <t>간접노무비</t>
    <phoneticPr fontId="2" type="noConversion"/>
  </si>
  <si>
    <t>경
비</t>
    <phoneticPr fontId="2" type="noConversion"/>
  </si>
  <si>
    <t>기계경비</t>
    <phoneticPr fontId="2" type="noConversion"/>
  </si>
  <si>
    <t>산재보험료</t>
    <phoneticPr fontId="2" type="noConversion"/>
  </si>
  <si>
    <t>고용보험료</t>
    <phoneticPr fontId="2" type="noConversion"/>
  </si>
  <si>
    <t>기타경비</t>
    <phoneticPr fontId="2" type="noConversion"/>
  </si>
  <si>
    <t>일   반   관   리   비</t>
    <phoneticPr fontId="2" type="noConversion"/>
  </si>
  <si>
    <t>이                     윤</t>
    <phoneticPr fontId="2" type="noConversion"/>
  </si>
  <si>
    <t>총         원         가</t>
    <phoneticPr fontId="2" type="noConversion"/>
  </si>
  <si>
    <t>부   가   가   치   세</t>
    <phoneticPr fontId="2" type="noConversion"/>
  </si>
  <si>
    <t>합                 계</t>
    <phoneticPr fontId="2" type="noConversion"/>
  </si>
  <si>
    <t>공 사 원 가 계 산 서</t>
    <phoneticPr fontId="2" type="noConversion"/>
  </si>
  <si>
    <t>순
공
사
비</t>
    <phoneticPr fontId="2" type="noConversion"/>
  </si>
  <si>
    <t>pass, 회전식, 야간</t>
    <phoneticPr fontId="2" type="noConversion"/>
  </si>
  <si>
    <t>구           분</t>
    <phoneticPr fontId="2" type="noConversion"/>
  </si>
  <si>
    <t>단위</t>
    <phoneticPr fontId="2" type="noConversion"/>
  </si>
  <si>
    <t>km</t>
    <phoneticPr fontId="2" type="noConversion"/>
  </si>
  <si>
    <t>상선</t>
    <phoneticPr fontId="2" type="noConversion"/>
  </si>
  <si>
    <t>하선</t>
    <phoneticPr fontId="2" type="noConversion"/>
  </si>
  <si>
    <t>R=600m</t>
    <phoneticPr fontId="2" type="noConversion"/>
  </si>
  <si>
    <t>김대중컨벤션센타역 ~ 공항역</t>
    <phoneticPr fontId="2" type="noConversion"/>
  </si>
  <si>
    <t>R=500m</t>
    <phoneticPr fontId="2" type="noConversion"/>
  </si>
  <si>
    <t>공항역</t>
    <phoneticPr fontId="2" type="noConversion"/>
  </si>
  <si>
    <t>송정공원역</t>
    <phoneticPr fontId="2" type="noConversion"/>
  </si>
  <si>
    <t>R=300m</t>
    <phoneticPr fontId="2" type="noConversion"/>
  </si>
  <si>
    <t>도산역</t>
    <phoneticPr fontId="2" type="noConversion"/>
  </si>
  <si>
    <t>도산역 ~ 평동역</t>
    <phoneticPr fontId="2" type="noConversion"/>
  </si>
  <si>
    <t>평동역</t>
    <phoneticPr fontId="2" type="noConversion"/>
  </si>
  <si>
    <t>산업안전보건관리비</t>
    <phoneticPr fontId="2" type="noConversion"/>
  </si>
  <si>
    <t>건강보험료</t>
    <phoneticPr fontId="2" type="noConversion"/>
  </si>
  <si>
    <t>연금보험료</t>
    <phoneticPr fontId="2" type="noConversion"/>
  </si>
  <si>
    <t>노인장기용양보험료</t>
    <phoneticPr fontId="2" type="noConversion"/>
  </si>
  <si>
    <t>계</t>
    <phoneticPr fontId="2" type="noConversion"/>
  </si>
  <si>
    <t>비   고</t>
    <phoneticPr fontId="2" type="noConversion"/>
  </si>
  <si>
    <t xml:space="preserve">                                     구   분
    비   목</t>
    <phoneticPr fontId="2" type="noConversion"/>
  </si>
  <si>
    <t>2. 레일연마</t>
    <phoneticPr fontId="2" type="noConversion"/>
  </si>
  <si>
    <t>pass</t>
    <phoneticPr fontId="2" type="noConversion"/>
  </si>
  <si>
    <t>공항역 ~ 송정공원역</t>
    <phoneticPr fontId="2" type="noConversion"/>
  </si>
  <si>
    <t>~</t>
    <phoneticPr fontId="2" type="noConversion"/>
  </si>
  <si>
    <t>시점</t>
    <phoneticPr fontId="2" type="noConversion"/>
  </si>
  <si>
    <t>종점</t>
    <phoneticPr fontId="2" type="noConversion"/>
  </si>
  <si>
    <t>pass*km</t>
    <phoneticPr fontId="2" type="noConversion"/>
  </si>
  <si>
    <t>구  성  비(%)</t>
    <phoneticPr fontId="2" type="noConversion"/>
  </si>
  <si>
    <t>금     액  (원)</t>
    <phoneticPr fontId="2" type="noConversion"/>
  </si>
  <si>
    <t>pass*km</t>
    <phoneticPr fontId="2" type="noConversion"/>
  </si>
  <si>
    <t>수    량    산    출    서</t>
    <phoneticPr fontId="2" type="noConversion"/>
  </si>
  <si>
    <t>연 장</t>
    <phoneticPr fontId="2" type="noConversion"/>
  </si>
  <si>
    <t>위    치</t>
    <phoneticPr fontId="2" type="noConversion"/>
  </si>
  <si>
    <t>비  고</t>
    <phoneticPr fontId="2" type="noConversion"/>
  </si>
  <si>
    <t>분기부</t>
    <phoneticPr fontId="2" type="noConversion"/>
  </si>
  <si>
    <t>금회 레일연마 물량</t>
    <phoneticPr fontId="2" type="noConversion"/>
  </si>
  <si>
    <t>본선시점 ~ 소태역</t>
    <phoneticPr fontId="2" type="noConversion"/>
  </si>
  <si>
    <t>R=397m</t>
    <phoneticPr fontId="2" type="noConversion"/>
  </si>
  <si>
    <t>하선</t>
  </si>
  <si>
    <t>R=401m</t>
    <phoneticPr fontId="2" type="noConversion"/>
  </si>
  <si>
    <t>R＞650m</t>
    <phoneticPr fontId="2" type="noConversion"/>
  </si>
  <si>
    <t>~</t>
  </si>
  <si>
    <t>km</t>
    <phoneticPr fontId="2" type="noConversion"/>
  </si>
  <si>
    <t>하선</t>
    <phoneticPr fontId="2" type="noConversion"/>
  </si>
  <si>
    <t>R=650m</t>
    <phoneticPr fontId="2" type="noConversion"/>
  </si>
  <si>
    <t>R=650m</t>
    <phoneticPr fontId="2" type="noConversion"/>
  </si>
  <si>
    <t>~</t>
    <phoneticPr fontId="2" type="noConversion"/>
  </si>
  <si>
    <t>R＞650m</t>
    <phoneticPr fontId="2" type="noConversion"/>
  </si>
  <si>
    <t>소태역</t>
    <phoneticPr fontId="2" type="noConversion"/>
  </si>
  <si>
    <t>상선</t>
    <phoneticPr fontId="2" type="noConversion"/>
  </si>
  <si>
    <t>소태역 ~ 학동,증심사입구역</t>
    <phoneticPr fontId="2" type="noConversion"/>
  </si>
  <si>
    <t>학동.증심사 입구역</t>
    <phoneticPr fontId="2" type="noConversion"/>
  </si>
  <si>
    <t>학동,증심사입구역 ~ 남광주역</t>
    <phoneticPr fontId="2" type="noConversion"/>
  </si>
  <si>
    <t>남광주역</t>
    <phoneticPr fontId="2" type="noConversion"/>
  </si>
  <si>
    <t>남광주역 ~ 문화전당역</t>
    <phoneticPr fontId="2" type="noConversion"/>
  </si>
  <si>
    <t>R=248m</t>
    <phoneticPr fontId="2" type="noConversion"/>
  </si>
  <si>
    <t>R=592m</t>
    <phoneticPr fontId="2" type="noConversion"/>
  </si>
  <si>
    <t>R=607m</t>
    <phoneticPr fontId="2" type="noConversion"/>
  </si>
  <si>
    <t>문화전당역</t>
    <phoneticPr fontId="2" type="noConversion"/>
  </si>
  <si>
    <t>문화전당역 ~ 금남로4가역</t>
    <phoneticPr fontId="2" type="noConversion"/>
  </si>
  <si>
    <t>금남로4가역</t>
    <phoneticPr fontId="2" type="noConversion"/>
  </si>
  <si>
    <t>금남로4가역 ~ 금남로5가역</t>
    <phoneticPr fontId="2" type="noConversion"/>
  </si>
  <si>
    <t>금남로5가역</t>
    <phoneticPr fontId="2" type="noConversion"/>
  </si>
  <si>
    <t>금남로5가역 ~ 양동시장역</t>
    <phoneticPr fontId="2" type="noConversion"/>
  </si>
  <si>
    <t>R=246m</t>
    <phoneticPr fontId="2" type="noConversion"/>
  </si>
  <si>
    <t>R=246m</t>
    <phoneticPr fontId="2" type="noConversion"/>
  </si>
  <si>
    <t>R=250m</t>
    <phoneticPr fontId="2" type="noConversion"/>
  </si>
  <si>
    <t>양동시장역</t>
    <phoneticPr fontId="2" type="noConversion"/>
  </si>
  <si>
    <t>양동시장역 ~ 돌고개역</t>
    <phoneticPr fontId="2" type="noConversion"/>
  </si>
  <si>
    <t>R=601m</t>
    <phoneticPr fontId="2" type="noConversion"/>
  </si>
  <si>
    <t>R=597m</t>
    <phoneticPr fontId="2" type="noConversion"/>
  </si>
  <si>
    <t>돌고개역</t>
    <phoneticPr fontId="2" type="noConversion"/>
  </si>
  <si>
    <t>돌고개역 ~ 농성역</t>
    <phoneticPr fontId="2" type="noConversion"/>
  </si>
  <si>
    <t>R=346m</t>
    <phoneticPr fontId="2" type="noConversion"/>
  </si>
  <si>
    <t>R=350m</t>
    <phoneticPr fontId="2" type="noConversion"/>
  </si>
  <si>
    <t>농성역</t>
    <phoneticPr fontId="2" type="noConversion"/>
  </si>
  <si>
    <t>농성역 ~ 화정역</t>
    <phoneticPr fontId="2" type="noConversion"/>
  </si>
  <si>
    <t>화정역</t>
    <phoneticPr fontId="2" type="noConversion"/>
  </si>
  <si>
    <t>화정역 ~ 쌍촌역</t>
    <phoneticPr fontId="2" type="noConversion"/>
  </si>
  <si>
    <t>쌍촌역</t>
    <phoneticPr fontId="2" type="noConversion"/>
  </si>
  <si>
    <t>쌍촌역 ~ 운천역</t>
    <phoneticPr fontId="2" type="noConversion"/>
  </si>
  <si>
    <t>운천역</t>
    <phoneticPr fontId="2" type="noConversion"/>
  </si>
  <si>
    <t>운천역 ~ 상무역</t>
    <phoneticPr fontId="2" type="noConversion"/>
  </si>
  <si>
    <t>상무역</t>
    <phoneticPr fontId="2" type="noConversion"/>
  </si>
  <si>
    <t>상무역 ~ 김대중컨벤션센타역</t>
    <phoneticPr fontId="2" type="noConversion"/>
  </si>
  <si>
    <t>김대중컨벤션센타역</t>
    <phoneticPr fontId="2" type="noConversion"/>
  </si>
  <si>
    <t>송정공원역 ~ 송정리역</t>
    <phoneticPr fontId="2" type="noConversion"/>
  </si>
  <si>
    <t>송정리역</t>
    <phoneticPr fontId="2" type="noConversion"/>
  </si>
  <si>
    <t>송정리역 ~ 도산역</t>
    <phoneticPr fontId="2" type="noConversion"/>
  </si>
  <si>
    <t>pass, 회전식, 야간</t>
    <phoneticPr fontId="2" type="noConversion"/>
  </si>
  <si>
    <t>pass, 회전식, 야간</t>
    <phoneticPr fontId="2" type="noConversion"/>
  </si>
  <si>
    <t>km</t>
    <phoneticPr fontId="2" type="noConversion"/>
  </si>
  <si>
    <t>1. 레일연마</t>
    <phoneticPr fontId="2" type="noConversion"/>
  </si>
  <si>
    <t>3. 레일연마</t>
    <phoneticPr fontId="2" type="noConversion"/>
  </si>
  <si>
    <t>4. 연마차 운송</t>
    <phoneticPr fontId="2" type="noConversion"/>
  </si>
  <si>
    <t>정거장 중복</t>
    <phoneticPr fontId="2" type="noConversion"/>
  </si>
  <si>
    <t>장     비     운     반</t>
    <phoneticPr fontId="2" type="noConversion"/>
  </si>
  <si>
    <t>직노×12.7%</t>
    <phoneticPr fontId="2" type="noConversion"/>
  </si>
  <si>
    <t>(재+직노)×2.93%</t>
    <phoneticPr fontId="2" type="noConversion"/>
  </si>
  <si>
    <t>노×3.73%</t>
    <phoneticPr fontId="2" type="noConversion"/>
  </si>
  <si>
    <t>노×0.87%</t>
    <phoneticPr fontId="2" type="noConversion"/>
  </si>
  <si>
    <t>직노×3.335%</t>
    <phoneticPr fontId="2" type="noConversion"/>
  </si>
  <si>
    <t>직노×4.5%</t>
    <phoneticPr fontId="2" type="noConversion"/>
  </si>
  <si>
    <t>건강보험료×10.25%</t>
    <phoneticPr fontId="2" type="noConversion"/>
  </si>
  <si>
    <t>(재+노)×3.26%, 조달청 기타경비율 8.8%-(8.8%*0.629)</t>
    <phoneticPr fontId="2" type="noConversion"/>
  </si>
  <si>
    <t>(재+노+경)×4.5% 공사난이도 '중' 적용</t>
    <phoneticPr fontId="2" type="noConversion"/>
  </si>
  <si>
    <t>(노+경+일)×12.5% 공사난이도 '중' 적용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</si>
</sst>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_);[Red]\(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SFr.&quot;#,##0;[Red]&quot;SFr.&quot;\-#,##0"/>
    <numFmt numFmtId="182" formatCode="#,##0_ "/>
    <numFmt numFmtId="183" formatCode="&quot;$&quot;#,##0.00_);&quot;₩&quot;&quot;₩&quot;&quot;₩&quot;&quot;₩&quot;&quot;₩&quot;\(&quot;$&quot;#,##0.00&quot;₩&quot;&quot;₩&quot;&quot;₩&quot;&quot;₩&quot;&quot;₩&quot;\)"/>
    <numFmt numFmtId="184" formatCode="&quot;₩&quot;#,##0;[Red]&quot;₩&quot;&quot;₩&quot;&quot;₩&quot;&quot;₩&quot;&quot;₩&quot;\-#,##0"/>
    <numFmt numFmtId="185" formatCode="&quot;₩&quot;#,##0.00;[Red]&quot;₩&quot;&quot;₩&quot;&quot;₩&quot;&quot;₩&quot;&quot;₩&quot;\-#,##0.00"/>
    <numFmt numFmtId="186" formatCode="#,##0&quot; F&quot;_);[Red]\(#,##0&quot; F&quot;\)"/>
    <numFmt numFmtId="187" formatCode="0.000_ "/>
    <numFmt numFmtId="188" formatCode="0.000_);[Red]\(0.000\)"/>
    <numFmt numFmtId="189" formatCode="_-* #,##0.00000000_-;\-* #,##0.00000000_-;_-* &quot;-&quot;????????_-;_-@_-"/>
    <numFmt numFmtId="190" formatCode="_-* #,##0.000000000_-;\-* #,##0.000000000_-;_-* &quot;-&quot;?????????_-;_-@_-"/>
    <numFmt numFmtId="191" formatCode="0.00_ "/>
  </numFmts>
  <fonts count="5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뼻뮝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name val="돋움"/>
      <family val="3"/>
      <charset val="129"/>
    </font>
    <font>
      <u/>
      <sz val="8.25"/>
      <color indexed="36"/>
      <name val="돋움"/>
      <family val="3"/>
      <charset val="129"/>
    </font>
    <font>
      <sz val="9"/>
      <name val="돋움"/>
      <family val="3"/>
      <charset val="129"/>
    </font>
    <font>
      <sz val="10"/>
      <name val="굴림체"/>
      <family val="3"/>
      <charset val="129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0"/>
      <color indexed="12"/>
      <name val="굴림체"/>
      <family val="3"/>
      <charset val="129"/>
    </font>
    <font>
      <sz val="12"/>
      <color indexed="24"/>
      <name val="바탕체"/>
      <family val="1"/>
      <charset val="129"/>
    </font>
    <font>
      <sz val="12"/>
      <name val="¹UAAA¼"/>
      <family val="3"/>
      <charset val="129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b/>
      <sz val="18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20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sz val="8"/>
      <name val="SWISS"/>
      <family val="1"/>
    </font>
    <font>
      <sz val="11"/>
      <name val="￥i￠￢￠?o"/>
      <family val="3"/>
      <charset val="129"/>
    </font>
    <font>
      <sz val="12"/>
      <name val="¹ÙÅÁÃ¼"/>
      <family val="1"/>
      <charset val="129"/>
    </font>
    <font>
      <sz val="12"/>
      <name val="ⓒoUAAA¨u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b/>
      <sz val="12"/>
      <name val="굴림체"/>
      <family val="3"/>
      <charset val="129"/>
    </font>
    <font>
      <b/>
      <sz val="20"/>
      <name val="굴림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</borders>
  <cellStyleXfs count="90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" fillId="0" borderId="0"/>
    <xf numFmtId="186" fontId="12" fillId="0" borderId="0">
      <alignment vertical="center"/>
    </xf>
    <xf numFmtId="41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8" fillId="0" borderId="0">
      <alignment vertical="center"/>
    </xf>
    <xf numFmtId="4" fontId="16" fillId="0" borderId="0">
      <protection locked="0"/>
    </xf>
    <xf numFmtId="3" fontId="19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31" fillId="2" borderId="0"/>
    <xf numFmtId="0" fontId="16" fillId="0" borderId="1">
      <protection locked="0"/>
    </xf>
    <xf numFmtId="0" fontId="3" fillId="0" borderId="0">
      <protection locked="0"/>
    </xf>
    <xf numFmtId="0" fontId="3" fillId="0" borderId="0">
      <protection locked="0"/>
    </xf>
    <xf numFmtId="0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6" fillId="0" borderId="0">
      <protection locked="0"/>
    </xf>
    <xf numFmtId="0" fontId="2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20" fillId="0" borderId="0"/>
    <xf numFmtId="0" fontId="37" fillId="0" borderId="0"/>
    <xf numFmtId="0" fontId="37" fillId="0" borderId="0"/>
    <xf numFmtId="0" fontId="33" fillId="0" borderId="0"/>
    <xf numFmtId="179" fontId="10" fillId="0" borderId="0" applyFill="0" applyBorder="0" applyAlignment="0"/>
    <xf numFmtId="4" fontId="16" fillId="0" borderId="0">
      <protection locked="0"/>
    </xf>
    <xf numFmtId="3" fontId="38" fillId="0" borderId="0" applyFont="0" applyFill="0" applyBorder="0" applyAlignment="0" applyProtection="0"/>
    <xf numFmtId="183" fontId="10" fillId="0" borderId="0"/>
    <xf numFmtId="177" fontId="4" fillId="0" borderId="0" applyFont="0" applyFill="0" applyBorder="0" applyAlignment="0" applyProtection="0"/>
    <xf numFmtId="0" fontId="21" fillId="0" borderId="0" applyNumberFormat="0" applyAlignment="0">
      <alignment horizontal="left"/>
    </xf>
    <xf numFmtId="0" fontId="13" fillId="0" borderId="0" applyFont="0" applyFill="0" applyBorder="0" applyAlignment="0" applyProtection="0"/>
    <xf numFmtId="0" fontId="16" fillId="0" borderId="0">
      <protection locked="0"/>
    </xf>
    <xf numFmtId="0" fontId="38" fillId="0" borderId="0" applyFont="0" applyFill="0" applyBorder="0" applyAlignment="0" applyProtection="0"/>
    <xf numFmtId="180" fontId="4" fillId="0" borderId="0" applyFont="0" applyFill="0" applyBorder="0" applyAlignment="0" applyProtection="0"/>
    <xf numFmtId="184" fontId="3" fillId="0" borderId="0"/>
    <xf numFmtId="0" fontId="22" fillId="0" borderId="0" applyFill="0" applyBorder="0" applyAlignment="0" applyProtection="0"/>
    <xf numFmtId="185" fontId="3" fillId="0" borderId="0"/>
    <xf numFmtId="0" fontId="23" fillId="0" borderId="0" applyNumberFormat="0" applyAlignment="0">
      <alignment horizontal="left"/>
    </xf>
    <xf numFmtId="2" fontId="22" fillId="0" borderId="0" applyFill="0" applyBorder="0" applyAlignment="0" applyProtection="0"/>
    <xf numFmtId="38" fontId="6" fillId="3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6" fillId="4" borderId="4" applyNumberFormat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3" fillId="0" borderId="0"/>
    <xf numFmtId="0" fontId="4" fillId="0" borderId="0"/>
    <xf numFmtId="10" fontId="4" fillId="0" borderId="0" applyFont="0" applyFill="0" applyBorder="0" applyAlignment="0" applyProtection="0"/>
    <xf numFmtId="30" fontId="25" fillId="0" borderId="0" applyNumberFormat="0" applyFill="0" applyBorder="0" applyAlignment="0" applyProtection="0">
      <alignment horizontal="left"/>
    </xf>
    <xf numFmtId="40" fontId="26" fillId="0" borderId="0" applyBorder="0">
      <alignment horizontal="right"/>
    </xf>
    <xf numFmtId="0" fontId="22" fillId="0" borderId="5" applyNumberFormat="0" applyFill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3">
    <xf numFmtId="0" fontId="0" fillId="0" borderId="0" xfId="0"/>
    <xf numFmtId="0" fontId="30" fillId="0" borderId="0" xfId="26" applyFont="1">
      <alignment vertical="center"/>
    </xf>
    <xf numFmtId="0" fontId="13" fillId="0" borderId="4" xfId="26" applyFont="1" applyBorder="1" applyAlignment="1">
      <alignment horizontal="center" vertical="center"/>
    </xf>
    <xf numFmtId="0" fontId="13" fillId="0" borderId="4" xfId="26" applyFont="1" applyBorder="1" applyAlignment="1">
      <alignment horizontal="left" vertical="center"/>
    </xf>
    <xf numFmtId="188" fontId="13" fillId="0" borderId="4" xfId="26" applyNumberFormat="1" applyFont="1" applyBorder="1" applyAlignment="1">
      <alignment horizontal="center" vertical="center"/>
    </xf>
    <xf numFmtId="41" fontId="13" fillId="0" borderId="4" xfId="16" applyFont="1" applyBorder="1" applyAlignment="1">
      <alignment vertical="center"/>
    </xf>
    <xf numFmtId="41" fontId="13" fillId="0" borderId="4" xfId="26" applyNumberFormat="1" applyFont="1" applyBorder="1" applyAlignment="1">
      <alignment horizontal="right" vertical="center"/>
    </xf>
    <xf numFmtId="0" fontId="13" fillId="5" borderId="4" xfId="27" applyFont="1" applyFill="1" applyBorder="1" applyAlignment="1">
      <alignment horizontal="center" vertical="center"/>
    </xf>
    <xf numFmtId="178" fontId="13" fillId="5" borderId="4" xfId="27" applyNumberFormat="1" applyFont="1" applyFill="1" applyBorder="1" applyAlignment="1">
      <alignment horizontal="center" vertical="center"/>
    </xf>
    <xf numFmtId="0" fontId="13" fillId="5" borderId="4" xfId="25" applyFont="1" applyFill="1" applyBorder="1">
      <alignment vertical="center"/>
    </xf>
    <xf numFmtId="0" fontId="30" fillId="0" borderId="4" xfId="26" applyFont="1" applyBorder="1">
      <alignment vertical="center"/>
    </xf>
    <xf numFmtId="41" fontId="30" fillId="0" borderId="4" xfId="26" applyNumberFormat="1" applyFont="1" applyBorder="1">
      <alignment vertical="center"/>
    </xf>
    <xf numFmtId="41" fontId="13" fillId="5" borderId="4" xfId="16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3" fontId="30" fillId="0" borderId="0" xfId="26" applyNumberFormat="1" applyFont="1">
      <alignment vertical="center"/>
    </xf>
    <xf numFmtId="0" fontId="8" fillId="0" borderId="0" xfId="0" applyFont="1" applyAlignment="1">
      <alignment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41" fontId="9" fillId="0" borderId="0" xfId="16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13" fillId="0" borderId="7" xfId="26" applyFont="1" applyBorder="1" applyAlignment="1">
      <alignment horizontal="center" vertical="center"/>
    </xf>
    <xf numFmtId="182" fontId="9" fillId="0" borderId="0" xfId="0" applyNumberFormat="1" applyFont="1" applyAlignment="1">
      <alignment vertical="center"/>
    </xf>
    <xf numFmtId="0" fontId="30" fillId="0" borderId="0" xfId="26" applyFont="1" applyAlignment="1">
      <alignment vertical="center" wrapText="1"/>
    </xf>
    <xf numFmtId="189" fontId="8" fillId="0" borderId="0" xfId="0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0" fontId="13" fillId="0" borderId="7" xfId="26" applyFont="1" applyBorder="1" applyAlignment="1">
      <alignment horizontal="center" vertical="center"/>
    </xf>
    <xf numFmtId="0" fontId="29" fillId="6" borderId="4" xfId="26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41" fontId="8" fillId="0" borderId="4" xfId="16" applyNumberFormat="1" applyFont="1" applyBorder="1" applyAlignment="1">
      <alignment horizontal="right" vertical="center"/>
    </xf>
    <xf numFmtId="182" fontId="8" fillId="0" borderId="4" xfId="0" applyNumberFormat="1" applyFont="1" applyBorder="1" applyAlignment="1">
      <alignment vertical="center"/>
    </xf>
    <xf numFmtId="43" fontId="8" fillId="0" borderId="4" xfId="0" applyNumberFormat="1" applyFont="1" applyBorder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0" fontId="41" fillId="0" borderId="4" xfId="0" applyFont="1" applyBorder="1" applyAlignment="1">
      <alignment horizontal="center" vertical="center" shrinkToFit="1"/>
    </xf>
    <xf numFmtId="0" fontId="13" fillId="0" borderId="4" xfId="26" applyFont="1" applyBorder="1" applyAlignment="1">
      <alignment horizontal="right" vertical="center"/>
    </xf>
    <xf numFmtId="0" fontId="13" fillId="7" borderId="4" xfId="26" applyFont="1" applyFill="1" applyBorder="1" applyAlignment="1">
      <alignment horizontal="center" vertical="center"/>
    </xf>
    <xf numFmtId="0" fontId="30" fillId="0" borderId="0" xfId="86" applyFont="1">
      <alignment vertical="center"/>
    </xf>
    <xf numFmtId="178" fontId="30" fillId="0" borderId="0" xfId="86" applyNumberFormat="1" applyFont="1">
      <alignment vertical="center"/>
    </xf>
    <xf numFmtId="187" fontId="44" fillId="7" borderId="7" xfId="87" applyNumberFormat="1" applyFont="1" applyFill="1" applyBorder="1" applyAlignment="1">
      <alignment vertical="center"/>
    </xf>
    <xf numFmtId="187" fontId="13" fillId="7" borderId="12" xfId="87" applyNumberFormat="1" applyFont="1" applyFill="1" applyBorder="1" applyAlignment="1">
      <alignment horizontal="center" vertical="center" wrapText="1"/>
    </xf>
    <xf numFmtId="187" fontId="13" fillId="7" borderId="3" xfId="87" applyNumberFormat="1" applyFont="1" applyFill="1" applyBorder="1" applyAlignment="1">
      <alignment horizontal="center" vertical="center" wrapText="1"/>
    </xf>
    <xf numFmtId="187" fontId="13" fillId="7" borderId="7" xfId="87" applyNumberFormat="1" applyFont="1" applyFill="1" applyBorder="1" applyAlignment="1">
      <alignment horizontal="center" vertical="center" wrapText="1"/>
    </xf>
    <xf numFmtId="0" fontId="13" fillId="7" borderId="4" xfId="87" applyFont="1" applyFill="1" applyBorder="1" applyAlignment="1">
      <alignment horizontal="center" vertical="center"/>
    </xf>
    <xf numFmtId="0" fontId="29" fillId="7" borderId="4" xfId="87" applyFont="1" applyFill="1" applyBorder="1" applyAlignment="1">
      <alignment horizontal="center" vertical="center"/>
    </xf>
    <xf numFmtId="187" fontId="29" fillId="7" borderId="4" xfId="87" applyNumberFormat="1" applyFont="1" applyFill="1" applyBorder="1" applyAlignment="1">
      <alignment horizontal="center" vertical="center"/>
    </xf>
    <xf numFmtId="178" fontId="29" fillId="7" borderId="12" xfId="87" applyNumberFormat="1" applyFont="1" applyFill="1" applyBorder="1" applyAlignment="1">
      <alignment horizontal="center" vertical="center"/>
    </xf>
    <xf numFmtId="187" fontId="29" fillId="7" borderId="12" xfId="87" applyNumberFormat="1" applyFont="1" applyFill="1" applyBorder="1" applyAlignment="1">
      <alignment horizontal="center" vertical="center"/>
    </xf>
    <xf numFmtId="0" fontId="45" fillId="8" borderId="4" xfId="87" applyFont="1" applyFill="1" applyBorder="1" applyAlignment="1">
      <alignment horizontal="center" vertical="center"/>
    </xf>
    <xf numFmtId="187" fontId="45" fillId="8" borderId="4" xfId="87" applyNumberFormat="1" applyFont="1" applyFill="1" applyBorder="1" applyAlignment="1">
      <alignment horizontal="center" vertical="center"/>
    </xf>
    <xf numFmtId="178" fontId="45" fillId="8" borderId="12" xfId="87" applyNumberFormat="1" applyFont="1" applyFill="1" applyBorder="1" applyAlignment="1">
      <alignment horizontal="center" vertical="center"/>
    </xf>
    <xf numFmtId="187" fontId="45" fillId="8" borderId="12" xfId="87" applyNumberFormat="1" applyFont="1" applyFill="1" applyBorder="1" applyAlignment="1">
      <alignment horizontal="center" vertical="center"/>
    </xf>
    <xf numFmtId="187" fontId="45" fillId="8" borderId="12" xfId="87" applyNumberFormat="1" applyFont="1" applyFill="1" applyBorder="1" applyAlignment="1">
      <alignment horizontal="center" vertical="center" wrapText="1"/>
    </xf>
    <xf numFmtId="187" fontId="45" fillId="8" borderId="3" xfId="87" applyNumberFormat="1" applyFont="1" applyFill="1" applyBorder="1" applyAlignment="1">
      <alignment horizontal="center" vertical="center" wrapText="1"/>
    </xf>
    <xf numFmtId="187" fontId="45" fillId="8" borderId="7" xfId="87" applyNumberFormat="1" applyFont="1" applyFill="1" applyBorder="1" applyAlignment="1">
      <alignment horizontal="center" vertical="center" wrapText="1"/>
    </xf>
    <xf numFmtId="0" fontId="45" fillId="8" borderId="4" xfId="87" applyFont="1" applyFill="1" applyBorder="1" applyAlignment="1">
      <alignment vertical="center"/>
    </xf>
    <xf numFmtId="0" fontId="13" fillId="8" borderId="4" xfId="87" applyFont="1" applyFill="1" applyBorder="1" applyAlignment="1">
      <alignment horizontal="center" vertical="center"/>
    </xf>
    <xf numFmtId="187" fontId="13" fillId="8" borderId="12" xfId="87" applyNumberFormat="1" applyFont="1" applyFill="1" applyBorder="1" applyAlignment="1">
      <alignment horizontal="center" vertical="center" wrapText="1"/>
    </xf>
    <xf numFmtId="187" fontId="13" fillId="8" borderId="7" xfId="87" applyNumberFormat="1" applyFont="1" applyFill="1" applyBorder="1" applyAlignment="1">
      <alignment horizontal="center" vertical="center" wrapText="1"/>
    </xf>
    <xf numFmtId="0" fontId="45" fillId="7" borderId="4" xfId="87" applyFont="1" applyFill="1" applyBorder="1" applyAlignment="1">
      <alignment horizontal="center" vertical="center"/>
    </xf>
    <xf numFmtId="187" fontId="45" fillId="7" borderId="4" xfId="87" applyNumberFormat="1" applyFont="1" applyFill="1" applyBorder="1" applyAlignment="1">
      <alignment horizontal="center" vertical="center"/>
    </xf>
    <xf numFmtId="178" fontId="45" fillId="7" borderId="12" xfId="87" applyNumberFormat="1" applyFont="1" applyFill="1" applyBorder="1" applyAlignment="1">
      <alignment horizontal="center" vertical="center"/>
    </xf>
    <xf numFmtId="187" fontId="45" fillId="7" borderId="12" xfId="87" applyNumberFormat="1" applyFont="1" applyFill="1" applyBorder="1" applyAlignment="1">
      <alignment horizontal="center" vertical="center"/>
    </xf>
    <xf numFmtId="187" fontId="45" fillId="7" borderId="12" xfId="87" applyNumberFormat="1" applyFont="1" applyFill="1" applyBorder="1" applyAlignment="1">
      <alignment horizontal="center" vertical="center" wrapText="1"/>
    </xf>
    <xf numFmtId="187" fontId="45" fillId="7" borderId="3" xfId="87" applyNumberFormat="1" applyFont="1" applyFill="1" applyBorder="1" applyAlignment="1">
      <alignment horizontal="center" vertical="center" wrapText="1"/>
    </xf>
    <xf numFmtId="187" fontId="45" fillId="7" borderId="7" xfId="87" applyNumberFormat="1" applyFont="1" applyFill="1" applyBorder="1" applyAlignment="1">
      <alignment horizontal="center" vertical="center"/>
    </xf>
    <xf numFmtId="187" fontId="13" fillId="7" borderId="7" xfId="87" applyNumberFormat="1" applyFont="1" applyFill="1" applyBorder="1" applyAlignment="1">
      <alignment horizontal="center" vertical="center"/>
    </xf>
    <xf numFmtId="0" fontId="13" fillId="7" borderId="0" xfId="87" applyFont="1" applyFill="1" applyAlignment="1">
      <alignment horizontal="center" vertical="center"/>
    </xf>
    <xf numFmtId="187" fontId="13" fillId="8" borderId="3" xfId="87" applyNumberFormat="1" applyFont="1" applyFill="1" applyBorder="1" applyAlignment="1">
      <alignment horizontal="center" vertical="center" wrapText="1"/>
    </xf>
    <xf numFmtId="187" fontId="13" fillId="8" borderId="7" xfId="87" applyNumberFormat="1" applyFont="1" applyFill="1" applyBorder="1" applyAlignment="1">
      <alignment horizontal="center" vertical="center"/>
    </xf>
    <xf numFmtId="187" fontId="45" fillId="8" borderId="7" xfId="87" applyNumberFormat="1" applyFont="1" applyFill="1" applyBorder="1" applyAlignment="1">
      <alignment horizontal="center" vertical="center"/>
    </xf>
    <xf numFmtId="187" fontId="13" fillId="8" borderId="12" xfId="87" applyNumberFormat="1" applyFont="1" applyFill="1" applyBorder="1" applyAlignment="1">
      <alignment horizontal="center" vertical="center"/>
    </xf>
    <xf numFmtId="0" fontId="45" fillId="7" borderId="4" xfId="88" applyFont="1" applyFill="1" applyBorder="1" applyAlignment="1">
      <alignment horizontal="center" vertical="center"/>
    </xf>
    <xf numFmtId="187" fontId="45" fillId="7" borderId="7" xfId="87" applyNumberFormat="1" applyFont="1" applyFill="1" applyBorder="1" applyAlignment="1">
      <alignment horizontal="center" vertical="center" wrapText="1"/>
    </xf>
    <xf numFmtId="0" fontId="45" fillId="8" borderId="4" xfId="88" applyFont="1" applyFill="1" applyBorder="1" applyAlignment="1">
      <alignment horizontal="center" vertical="center"/>
    </xf>
    <xf numFmtId="0" fontId="46" fillId="8" borderId="4" xfId="87" applyFont="1" applyFill="1" applyBorder="1" applyAlignment="1">
      <alignment horizontal="center" vertical="center"/>
    </xf>
    <xf numFmtId="0" fontId="46" fillId="7" borderId="4" xfId="87" applyFont="1" applyFill="1" applyBorder="1" applyAlignment="1">
      <alignment horizontal="center" vertical="center"/>
    </xf>
    <xf numFmtId="0" fontId="45" fillId="7" borderId="23" xfId="87" applyFont="1" applyFill="1" applyBorder="1" applyAlignment="1">
      <alignment horizontal="center" vertical="center"/>
    </xf>
    <xf numFmtId="187" fontId="45" fillId="7" borderId="23" xfId="87" applyNumberFormat="1" applyFont="1" applyFill="1" applyBorder="1" applyAlignment="1">
      <alignment horizontal="center" vertical="center"/>
    </xf>
    <xf numFmtId="178" fontId="45" fillId="7" borderId="24" xfId="87" applyNumberFormat="1" applyFont="1" applyFill="1" applyBorder="1" applyAlignment="1">
      <alignment horizontal="center" vertical="center"/>
    </xf>
    <xf numFmtId="187" fontId="13" fillId="7" borderId="24" xfId="87" applyNumberFormat="1" applyFont="1" applyFill="1" applyBorder="1" applyAlignment="1">
      <alignment horizontal="center" vertical="center" wrapText="1"/>
    </xf>
    <xf numFmtId="187" fontId="13" fillId="7" borderId="25" xfId="87" applyNumberFormat="1" applyFont="1" applyFill="1" applyBorder="1" applyAlignment="1">
      <alignment horizontal="center" vertical="center" wrapText="1"/>
    </xf>
    <xf numFmtId="187" fontId="13" fillId="7" borderId="26" xfId="87" applyNumberFormat="1" applyFont="1" applyFill="1" applyBorder="1" applyAlignment="1">
      <alignment horizontal="center" vertical="center" wrapText="1"/>
    </xf>
    <xf numFmtId="0" fontId="46" fillId="7" borderId="23" xfId="87" applyFont="1" applyFill="1" applyBorder="1" applyAlignment="1">
      <alignment horizontal="center" vertical="center"/>
    </xf>
    <xf numFmtId="0" fontId="13" fillId="7" borderId="23" xfId="87" applyFont="1" applyFill="1" applyBorder="1" applyAlignment="1">
      <alignment horizontal="center" vertical="center"/>
    </xf>
    <xf numFmtId="0" fontId="45" fillId="8" borderId="16" xfId="87" applyFont="1" applyFill="1" applyBorder="1" applyAlignment="1">
      <alignment horizontal="center" vertical="center"/>
    </xf>
    <xf numFmtId="187" fontId="45" fillId="8" borderId="16" xfId="87" applyNumberFormat="1" applyFont="1" applyFill="1" applyBorder="1" applyAlignment="1">
      <alignment horizontal="center" vertical="center"/>
    </xf>
    <xf numFmtId="187" fontId="45" fillId="8" borderId="10" xfId="87" applyNumberFormat="1" applyFont="1" applyFill="1" applyBorder="1" applyAlignment="1">
      <alignment horizontal="center" vertical="center" wrapText="1"/>
    </xf>
    <xf numFmtId="187" fontId="45" fillId="8" borderId="13" xfId="87" applyNumberFormat="1" applyFont="1" applyFill="1" applyBorder="1" applyAlignment="1">
      <alignment horizontal="center" vertical="center" wrapText="1"/>
    </xf>
    <xf numFmtId="187" fontId="45" fillId="8" borderId="20" xfId="87" applyNumberFormat="1" applyFont="1" applyFill="1" applyBorder="1" applyAlignment="1">
      <alignment horizontal="center" vertical="center" wrapText="1"/>
    </xf>
    <xf numFmtId="0" fontId="13" fillId="8" borderId="16" xfId="87" applyFont="1" applyFill="1" applyBorder="1" applyAlignment="1">
      <alignment horizontal="center" vertical="center"/>
    </xf>
    <xf numFmtId="0" fontId="13" fillId="5" borderId="4" xfId="27" applyFont="1" applyFill="1" applyBorder="1" applyAlignment="1">
      <alignment horizontal="left" vertical="center" wrapText="1"/>
    </xf>
    <xf numFmtId="0" fontId="13" fillId="7" borderId="4" xfId="26" applyFont="1" applyFill="1" applyBorder="1" applyAlignment="1">
      <alignment horizontal="left" vertical="center"/>
    </xf>
    <xf numFmtId="0" fontId="13" fillId="7" borderId="20" xfId="26" applyFont="1" applyFill="1" applyBorder="1" applyAlignment="1">
      <alignment horizontal="center" vertical="center"/>
    </xf>
    <xf numFmtId="41" fontId="13" fillId="0" borderId="4" xfId="26" applyNumberFormat="1" applyFont="1" applyBorder="1" applyAlignment="1">
      <alignment horizontal="center" vertical="center"/>
    </xf>
    <xf numFmtId="182" fontId="13" fillId="7" borderId="4" xfId="26" applyNumberFormat="1" applyFont="1" applyFill="1" applyBorder="1" applyAlignment="1">
      <alignment horizontal="right" vertical="center"/>
    </xf>
    <xf numFmtId="41" fontId="13" fillId="7" borderId="4" xfId="26" applyNumberFormat="1" applyFont="1" applyFill="1" applyBorder="1" applyAlignment="1">
      <alignment horizontal="center" vertical="center"/>
    </xf>
    <xf numFmtId="41" fontId="13" fillId="0" borderId="4" xfId="16" applyFont="1" applyBorder="1" applyAlignment="1">
      <alignment horizontal="right" vertical="center"/>
    </xf>
    <xf numFmtId="187" fontId="45" fillId="8" borderId="10" xfId="87" applyNumberFormat="1" applyFont="1" applyFill="1" applyBorder="1" applyAlignment="1">
      <alignment horizontal="center" vertical="center"/>
    </xf>
    <xf numFmtId="41" fontId="47" fillId="0" borderId="4" xfId="16" applyNumberFormat="1" applyFont="1" applyBorder="1" applyAlignment="1">
      <alignment horizontal="right" vertical="center"/>
    </xf>
    <xf numFmtId="182" fontId="48" fillId="0" borderId="4" xfId="0" applyNumberFormat="1" applyFont="1" applyBorder="1" applyAlignment="1">
      <alignment vertical="center"/>
    </xf>
    <xf numFmtId="43" fontId="47" fillId="0" borderId="4" xfId="0" applyNumberFormat="1" applyFont="1" applyBorder="1" applyAlignment="1">
      <alignment horizontal="right" vertical="center"/>
    </xf>
    <xf numFmtId="0" fontId="49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91" fontId="41" fillId="0" borderId="0" xfId="0" applyNumberFormat="1" applyFont="1" applyAlignment="1">
      <alignment vertical="center"/>
    </xf>
    <xf numFmtId="182" fontId="41" fillId="0" borderId="0" xfId="0" applyNumberFormat="1" applyFont="1" applyBorder="1" applyAlignment="1">
      <alignment horizontal="center" vertical="center" shrinkToFit="1"/>
    </xf>
    <xf numFmtId="182" fontId="41" fillId="0" borderId="0" xfId="0" applyNumberFormat="1" applyFont="1" applyAlignment="1">
      <alignment vertical="center"/>
    </xf>
    <xf numFmtId="182" fontId="50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82" fontId="9" fillId="0" borderId="4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41" fontId="29" fillId="0" borderId="0" xfId="28" applyNumberFormat="1" applyFont="1" applyFill="1" applyAlignment="1" applyProtection="1">
      <alignment vertical="center"/>
      <protection locked="0"/>
    </xf>
    <xf numFmtId="0" fontId="27" fillId="0" borderId="0" xfId="26" applyFont="1" applyAlignment="1">
      <alignment horizontal="center" vertical="center"/>
    </xf>
    <xf numFmtId="0" fontId="29" fillId="6" borderId="4" xfId="26" applyFont="1" applyFill="1" applyBorder="1" applyAlignment="1">
      <alignment horizontal="center" vertical="center"/>
    </xf>
    <xf numFmtId="41" fontId="28" fillId="0" borderId="17" xfId="28" applyNumberFormat="1" applyFont="1" applyFill="1" applyBorder="1" applyAlignment="1" applyProtection="1">
      <alignment horizontal="center" vertical="center" wrapText="1"/>
    </xf>
    <xf numFmtId="41" fontId="28" fillId="0" borderId="18" xfId="28" applyNumberFormat="1" applyFont="1" applyFill="1" applyBorder="1" applyAlignment="1" applyProtection="1">
      <alignment horizontal="center" vertical="center" wrapText="1"/>
    </xf>
    <xf numFmtId="0" fontId="13" fillId="5" borderId="12" xfId="25" applyFont="1" applyFill="1" applyBorder="1" applyAlignment="1">
      <alignment horizontal="center" vertical="center"/>
    </xf>
    <xf numFmtId="0" fontId="13" fillId="5" borderId="7" xfId="25" applyFont="1" applyFill="1" applyBorder="1" applyAlignment="1">
      <alignment horizontal="center" vertical="center"/>
    </xf>
    <xf numFmtId="0" fontId="13" fillId="0" borderId="12" xfId="26" applyFont="1" applyBorder="1" applyAlignment="1">
      <alignment horizontal="center" vertical="center"/>
    </xf>
    <xf numFmtId="0" fontId="13" fillId="0" borderId="7" xfId="26" applyFont="1" applyBorder="1" applyAlignment="1">
      <alignment horizontal="center" vertical="center"/>
    </xf>
    <xf numFmtId="0" fontId="29" fillId="6" borderId="8" xfId="26" applyFont="1" applyFill="1" applyBorder="1" applyAlignment="1">
      <alignment horizontal="center" vertical="center"/>
    </xf>
    <xf numFmtId="0" fontId="29" fillId="6" borderId="19" xfId="26" applyFont="1" applyFill="1" applyBorder="1" applyAlignment="1">
      <alignment horizontal="center" vertical="center"/>
    </xf>
    <xf numFmtId="0" fontId="29" fillId="6" borderId="10" xfId="26" applyFont="1" applyFill="1" applyBorder="1" applyAlignment="1">
      <alignment horizontal="center" vertical="center"/>
    </xf>
    <xf numFmtId="0" fontId="29" fillId="6" borderId="20" xfId="26" applyFont="1" applyFill="1" applyBorder="1" applyAlignment="1">
      <alignment horizontal="center" vertical="center"/>
    </xf>
    <xf numFmtId="0" fontId="45" fillId="7" borderId="4" xfId="87" applyFont="1" applyFill="1" applyBorder="1" applyAlignment="1">
      <alignment horizontal="center" vertical="center"/>
    </xf>
    <xf numFmtId="0" fontId="45" fillId="8" borderId="15" xfId="87" applyFont="1" applyFill="1" applyBorder="1" applyAlignment="1">
      <alignment horizontal="center" vertical="center"/>
    </xf>
    <xf numFmtId="0" fontId="45" fillId="8" borderId="16" xfId="87" applyFont="1" applyFill="1" applyBorder="1" applyAlignment="1">
      <alignment horizontal="center" vertical="center"/>
    </xf>
    <xf numFmtId="0" fontId="45" fillId="7" borderId="15" xfId="88" applyFont="1" applyFill="1" applyBorder="1" applyAlignment="1">
      <alignment horizontal="center" vertical="center"/>
    </xf>
    <xf numFmtId="0" fontId="45" fillId="7" borderId="21" xfId="88" applyFont="1" applyFill="1" applyBorder="1" applyAlignment="1">
      <alignment horizontal="center" vertical="center"/>
    </xf>
    <xf numFmtId="0" fontId="45" fillId="7" borderId="16" xfId="88" applyFont="1" applyFill="1" applyBorder="1" applyAlignment="1">
      <alignment horizontal="center" vertical="center"/>
    </xf>
    <xf numFmtId="0" fontId="45" fillId="7" borderId="15" xfId="87" applyFont="1" applyFill="1" applyBorder="1" applyAlignment="1">
      <alignment horizontal="center" vertical="center"/>
    </xf>
    <xf numFmtId="0" fontId="45" fillId="7" borderId="16" xfId="87" applyFont="1" applyFill="1" applyBorder="1" applyAlignment="1">
      <alignment horizontal="center" vertical="center"/>
    </xf>
    <xf numFmtId="0" fontId="45" fillId="7" borderId="22" xfId="88" applyFont="1" applyFill="1" applyBorder="1" applyAlignment="1">
      <alignment horizontal="center" vertical="center"/>
    </xf>
    <xf numFmtId="0" fontId="45" fillId="7" borderId="22" xfId="87" applyFont="1" applyFill="1" applyBorder="1" applyAlignment="1">
      <alignment horizontal="center" vertical="center"/>
    </xf>
    <xf numFmtId="0" fontId="45" fillId="8" borderId="21" xfId="87" applyFont="1" applyFill="1" applyBorder="1" applyAlignment="1">
      <alignment horizontal="center" vertical="center"/>
    </xf>
    <xf numFmtId="0" fontId="45" fillId="7" borderId="15" xfId="89" applyFont="1" applyFill="1" applyBorder="1" applyAlignment="1">
      <alignment horizontal="center" vertical="center"/>
    </xf>
    <xf numFmtId="0" fontId="45" fillId="7" borderId="21" xfId="89" applyFont="1" applyFill="1" applyBorder="1" applyAlignment="1">
      <alignment horizontal="center" vertical="center"/>
    </xf>
    <xf numFmtId="0" fontId="45" fillId="7" borderId="16" xfId="89" applyFont="1" applyFill="1" applyBorder="1" applyAlignment="1">
      <alignment horizontal="center" vertical="center"/>
    </xf>
    <xf numFmtId="0" fontId="13" fillId="7" borderId="4" xfId="87" applyFont="1" applyFill="1" applyBorder="1" applyAlignment="1">
      <alignment horizontal="center" vertical="center"/>
    </xf>
    <xf numFmtId="0" fontId="45" fillId="7" borderId="4" xfId="89" applyFont="1" applyFill="1" applyBorder="1" applyAlignment="1">
      <alignment horizontal="center" vertical="center"/>
    </xf>
    <xf numFmtId="0" fontId="45" fillId="7" borderId="21" xfId="87" applyFont="1" applyFill="1" applyBorder="1" applyAlignment="1">
      <alignment horizontal="center" vertical="center"/>
    </xf>
    <xf numFmtId="0" fontId="29" fillId="7" borderId="8" xfId="87" applyFont="1" applyFill="1" applyBorder="1" applyAlignment="1">
      <alignment horizontal="center" vertical="center"/>
    </xf>
    <xf numFmtId="0" fontId="29" fillId="7" borderId="11" xfId="87" applyFont="1" applyFill="1" applyBorder="1" applyAlignment="1">
      <alignment horizontal="center" vertical="center"/>
    </xf>
    <xf numFmtId="0" fontId="29" fillId="7" borderId="19" xfId="87" applyFont="1" applyFill="1" applyBorder="1" applyAlignment="1">
      <alignment horizontal="center" vertical="center"/>
    </xf>
    <xf numFmtId="0" fontId="29" fillId="7" borderId="9" xfId="87" applyFont="1" applyFill="1" applyBorder="1" applyAlignment="1">
      <alignment horizontal="center" vertical="center"/>
    </xf>
    <xf numFmtId="0" fontId="29" fillId="7" borderId="0" xfId="87" applyFont="1" applyFill="1" applyBorder="1" applyAlignment="1">
      <alignment horizontal="center" vertical="center"/>
    </xf>
    <xf numFmtId="0" fontId="29" fillId="7" borderId="6" xfId="87" applyFont="1" applyFill="1" applyBorder="1" applyAlignment="1">
      <alignment horizontal="center" vertical="center"/>
    </xf>
    <xf numFmtId="0" fontId="29" fillId="7" borderId="10" xfId="87" applyFont="1" applyFill="1" applyBorder="1" applyAlignment="1">
      <alignment horizontal="center" vertical="center"/>
    </xf>
    <xf numFmtId="0" fontId="29" fillId="7" borderId="13" xfId="87" applyFont="1" applyFill="1" applyBorder="1" applyAlignment="1">
      <alignment horizontal="center" vertical="center"/>
    </xf>
    <xf numFmtId="0" fontId="29" fillId="7" borderId="20" xfId="87" applyFont="1" applyFill="1" applyBorder="1" applyAlignment="1">
      <alignment horizontal="center" vertical="center"/>
    </xf>
    <xf numFmtId="187" fontId="13" fillId="7" borderId="8" xfId="87" applyNumberFormat="1" applyFont="1" applyFill="1" applyBorder="1" applyAlignment="1">
      <alignment horizontal="center" vertical="center" wrapText="1"/>
    </xf>
    <xf numFmtId="187" fontId="13" fillId="7" borderId="11" xfId="87" applyNumberFormat="1" applyFont="1" applyFill="1" applyBorder="1" applyAlignment="1">
      <alignment horizontal="center" vertical="center" wrapText="1"/>
    </xf>
    <xf numFmtId="187" fontId="13" fillId="7" borderId="19" xfId="87" applyNumberFormat="1" applyFont="1" applyFill="1" applyBorder="1" applyAlignment="1">
      <alignment horizontal="center" vertical="center" wrapText="1"/>
    </xf>
    <xf numFmtId="187" fontId="13" fillId="7" borderId="9" xfId="87" applyNumberFormat="1" applyFont="1" applyFill="1" applyBorder="1" applyAlignment="1">
      <alignment horizontal="center" vertical="center" wrapText="1"/>
    </xf>
    <xf numFmtId="187" fontId="13" fillId="7" borderId="0" xfId="87" applyNumberFormat="1" applyFont="1" applyFill="1" applyBorder="1" applyAlignment="1">
      <alignment horizontal="center" vertical="center" wrapText="1"/>
    </xf>
    <xf numFmtId="187" fontId="13" fillId="7" borderId="6" xfId="87" applyNumberFormat="1" applyFont="1" applyFill="1" applyBorder="1" applyAlignment="1">
      <alignment horizontal="center" vertical="center" wrapText="1"/>
    </xf>
    <xf numFmtId="187" fontId="13" fillId="7" borderId="10" xfId="87" applyNumberFormat="1" applyFont="1" applyFill="1" applyBorder="1" applyAlignment="1">
      <alignment horizontal="center" vertical="center" wrapText="1"/>
    </xf>
    <xf numFmtId="187" fontId="13" fillId="7" borderId="13" xfId="87" applyNumberFormat="1" applyFont="1" applyFill="1" applyBorder="1" applyAlignment="1">
      <alignment horizontal="center" vertical="center" wrapText="1"/>
    </xf>
    <xf numFmtId="187" fontId="13" fillId="7" borderId="20" xfId="87" applyNumberFormat="1" applyFont="1" applyFill="1" applyBorder="1" applyAlignment="1">
      <alignment horizontal="center" vertical="center" wrapText="1"/>
    </xf>
    <xf numFmtId="0" fontId="29" fillId="7" borderId="15" xfId="87" applyFont="1" applyFill="1" applyBorder="1" applyAlignment="1">
      <alignment horizontal="center" vertical="center"/>
    </xf>
    <xf numFmtId="0" fontId="29" fillId="7" borderId="21" xfId="87" applyFont="1" applyFill="1" applyBorder="1" applyAlignment="1">
      <alignment horizontal="center" vertical="center"/>
    </xf>
    <xf numFmtId="0" fontId="29" fillId="7" borderId="16" xfId="87" applyFont="1" applyFill="1" applyBorder="1" applyAlignment="1">
      <alignment horizontal="center" vertical="center"/>
    </xf>
    <xf numFmtId="0" fontId="45" fillId="7" borderId="15" xfId="87" applyFont="1" applyFill="1" applyBorder="1" applyAlignment="1">
      <alignment horizontal="center" vertical="center" wrapText="1"/>
    </xf>
    <xf numFmtId="0" fontId="45" fillId="7" borderId="21" xfId="87" applyFont="1" applyFill="1" applyBorder="1" applyAlignment="1">
      <alignment horizontal="center" vertical="center" wrapText="1"/>
    </xf>
    <xf numFmtId="0" fontId="45" fillId="7" borderId="16" xfId="87" applyFont="1" applyFill="1" applyBorder="1" applyAlignment="1">
      <alignment horizontal="center" vertical="center" wrapText="1"/>
    </xf>
    <xf numFmtId="0" fontId="27" fillId="0" borderId="0" xfId="86" applyFont="1" applyAlignment="1">
      <alignment horizontal="center" vertical="center"/>
    </xf>
    <xf numFmtId="0" fontId="30" fillId="0" borderId="0" xfId="86" applyFont="1" applyAlignment="1">
      <alignment horizontal="center" vertical="center"/>
    </xf>
    <xf numFmtId="0" fontId="39" fillId="7" borderId="8" xfId="87" applyFont="1" applyFill="1" applyBorder="1" applyAlignment="1">
      <alignment horizontal="center" vertical="center"/>
    </xf>
    <xf numFmtId="0" fontId="39" fillId="7" borderId="11" xfId="87" applyFont="1" applyFill="1" applyBorder="1" applyAlignment="1">
      <alignment horizontal="center" vertical="center"/>
    </xf>
    <xf numFmtId="0" fontId="39" fillId="7" borderId="19" xfId="87" applyFont="1" applyFill="1" applyBorder="1" applyAlignment="1">
      <alignment horizontal="center" vertical="center"/>
    </xf>
    <xf numFmtId="0" fontId="39" fillId="7" borderId="10" xfId="87" applyFont="1" applyFill="1" applyBorder="1" applyAlignment="1">
      <alignment horizontal="center" vertical="center"/>
    </xf>
    <xf numFmtId="0" fontId="39" fillId="7" borderId="13" xfId="87" applyFont="1" applyFill="1" applyBorder="1" applyAlignment="1">
      <alignment horizontal="center" vertical="center"/>
    </xf>
    <xf numFmtId="0" fontId="39" fillId="7" borderId="20" xfId="87" applyFont="1" applyFill="1" applyBorder="1" applyAlignment="1">
      <alignment horizontal="center" vertical="center"/>
    </xf>
    <xf numFmtId="178" fontId="29" fillId="7" borderId="15" xfId="87" applyNumberFormat="1" applyFont="1" applyFill="1" applyBorder="1" applyAlignment="1">
      <alignment horizontal="center" vertical="center"/>
    </xf>
    <xf numFmtId="178" fontId="29" fillId="7" borderId="16" xfId="87" applyNumberFormat="1" applyFont="1" applyFill="1" applyBorder="1" applyAlignment="1">
      <alignment horizontal="center" vertical="center"/>
    </xf>
    <xf numFmtId="187" fontId="44" fillId="7" borderId="12" xfId="87" applyNumberFormat="1" applyFont="1" applyFill="1" applyBorder="1" applyAlignment="1">
      <alignment horizontal="center" vertical="center"/>
    </xf>
    <xf numFmtId="187" fontId="44" fillId="7" borderId="3" xfId="87" applyNumberFormat="1" applyFont="1" applyFill="1" applyBorder="1" applyAlignment="1">
      <alignment horizontal="center" vertical="center"/>
    </xf>
  </cellXfs>
  <cellStyles count="90">
    <cellStyle name="??&amp;O?&amp;H?_x0008__x000f__x0007_?_x0007__x0001__x0001_" xfId="1"/>
    <cellStyle name="??&amp;O?&amp;H?_x0008_??_x0007__x0001__x0001_" xfId="2"/>
    <cellStyle name="¤@?e_TEST-1 " xfId="3"/>
    <cellStyle name="A¨­￠￢￠O [0]_INQUIRY ￠?￥i¨u¡AAⓒ￢Aⓒª " xfId="33"/>
    <cellStyle name="A¨­￠￢￠O_INQUIRY ￠?￥i¨u¡AAⓒ￢Aⓒª " xfId="34"/>
    <cellStyle name="Aee­ " xfId="35"/>
    <cellStyle name="AeE­ [0]_±a¼uAe½A " xfId="36"/>
    <cellStyle name="ÅëÈ­ [0]_INQUIRY ¿µ¾÷ÃßÁø " xfId="37"/>
    <cellStyle name="AeE­ [0]_INQUIRY ¿μ¾÷AßAø " xfId="38"/>
    <cellStyle name="AeE­_±a¼uAe½A " xfId="39"/>
    <cellStyle name="ÅëÈ­_INQUIRY ¿µ¾÷ÃßÁø " xfId="40"/>
    <cellStyle name="AeE­_INQUIRY ¿μ¾÷AßAø " xfId="41"/>
    <cellStyle name="AeE¡ⓒ [0]_INQUIRY ￠?￥i¨u¡AAⓒ￢Aⓒª " xfId="42"/>
    <cellStyle name="AeE¡ⓒ_INQUIRY ￠?￥i¨u¡AAⓒ￢Aⓒª " xfId="43"/>
    <cellStyle name="AÞ¸¶ [0]_±a¼uAe½A " xfId="44"/>
    <cellStyle name="ÄÞ¸¶ [0]_INQUIRY ¿µ¾÷ÃßÁø " xfId="45"/>
    <cellStyle name="AÞ¸¶ [0]_INQUIRY ¿μ¾÷AßAø " xfId="46"/>
    <cellStyle name="AÞ¸¶_±a¼uAe½A " xfId="47"/>
    <cellStyle name="ÄÞ¸¶_INQUIRY ¿µ¾÷ÃßÁø " xfId="48"/>
    <cellStyle name="AÞ¸¶_INQUIRY ¿μ¾÷AßAø " xfId="49"/>
    <cellStyle name="C¡IA¨ª_¡ic¨u¡A¨￢I¨￢¡Æ AN¡Æe " xfId="50"/>
    <cellStyle name="C￥AØ_¿μ¾÷CoE² " xfId="51"/>
    <cellStyle name="Ç¥ÁØ_»ç¾÷ºÎº° ÃÑ°è " xfId="52"/>
    <cellStyle name="C￥AØ_≫c¾÷ºIº° AN°e " xfId="53"/>
    <cellStyle name="Ç¥ÁØ_5-1±¤°í " xfId="54"/>
    <cellStyle name="Calc Currency (0)" xfId="55"/>
    <cellStyle name="Comma" xfId="56"/>
    <cellStyle name="Comma [0]" xfId="57"/>
    <cellStyle name="comma zerodec" xfId="58"/>
    <cellStyle name="Comma_ SG&amp;A Bridge " xfId="59"/>
    <cellStyle name="Copied" xfId="60"/>
    <cellStyle name="Curren?_x0012_퐀_x0017_?" xfId="61"/>
    <cellStyle name="Currency" xfId="62"/>
    <cellStyle name="Currency [0]" xfId="63"/>
    <cellStyle name="Currency_ SG&amp;A Bridge " xfId="64"/>
    <cellStyle name="Currency1" xfId="65"/>
    <cellStyle name="Date" xfId="66"/>
    <cellStyle name="Dollar (zero dec)" xfId="67"/>
    <cellStyle name="Entered" xfId="68"/>
    <cellStyle name="Fixed" xfId="69"/>
    <cellStyle name="Grey" xfId="70"/>
    <cellStyle name="Header1" xfId="71"/>
    <cellStyle name="Header2" xfId="72"/>
    <cellStyle name="HEADING1" xfId="73"/>
    <cellStyle name="HEADING2" xfId="74"/>
    <cellStyle name="Input [yellow]" xfId="75"/>
    <cellStyle name="Milliers [0]_Arabian Spec" xfId="76"/>
    <cellStyle name="Milliers_Arabian Spec" xfId="77"/>
    <cellStyle name="Mon?aire [0]_Arabian Spec" xfId="78"/>
    <cellStyle name="Mon?aire_Arabian Spec" xfId="79"/>
    <cellStyle name="Normal - Style1" xfId="80"/>
    <cellStyle name="Normal_ SG&amp;A Bridge " xfId="81"/>
    <cellStyle name="Percent [2]" xfId="82"/>
    <cellStyle name="RevList" xfId="83"/>
    <cellStyle name="Subtotal" xfId="84"/>
    <cellStyle name="Total" xfId="85"/>
    <cellStyle name="고정소숫점" xfId="4"/>
    <cellStyle name="고정출력1" xfId="5"/>
    <cellStyle name="고정출력2" xfId="6"/>
    <cellStyle name="날짜" xfId="7"/>
    <cellStyle name="달러" xfId="8"/>
    <cellStyle name="뒤에 오는 하이퍼링크_호남권 내륙화물기지 예산내역서" xfId="9"/>
    <cellStyle name="똿뗦먛귟 [0.00]_PRODUCT DETAIL Q1" xfId="10"/>
    <cellStyle name="똿뗦먛귟_PRODUCT DETAIL Q1" xfId="11"/>
    <cellStyle name="믅됞 [0.00]_PRODUCT DETAIL Q1" xfId="12"/>
    <cellStyle name="믅됞_PRODUCT DETAIL Q1" xfId="13"/>
    <cellStyle name="뷭?_BOOKSHIP" xfId="14"/>
    <cellStyle name="숫자(R)" xfId="15"/>
    <cellStyle name="쉼표 [0]" xfId="16" builtinId="6"/>
    <cellStyle name="스타일 1" xfId="17"/>
    <cellStyle name="유1" xfId="18"/>
    <cellStyle name="자리수" xfId="19"/>
    <cellStyle name="자리수0" xfId="20"/>
    <cellStyle name="지정되지 않음" xfId="21"/>
    <cellStyle name="콤마 [0]_  종  합  " xfId="22"/>
    <cellStyle name="콤마_  종  합  " xfId="23"/>
    <cellStyle name="퍼센트" xfId="24"/>
    <cellStyle name="표준" xfId="0" builtinId="0"/>
    <cellStyle name="표준 2" xfId="86"/>
    <cellStyle name="標準_Melco" xfId="29"/>
    <cellStyle name="표준_내역(문서고)" xfId="25"/>
    <cellStyle name="표준_내역(문서고) 2" xfId="89"/>
    <cellStyle name="표준_내역서" xfId="26"/>
    <cellStyle name="표준_내역서 2" xfId="87"/>
    <cellStyle name="표준_내역총괄(문서고)" xfId="27"/>
    <cellStyle name="표준_내역총괄(문서고) 2" xfId="88"/>
    <cellStyle name="표준_송도연장사업 궤도공사" xfId="28"/>
    <cellStyle name="합산" xfId="30"/>
    <cellStyle name="화폐기호" xfId="31"/>
    <cellStyle name="화폐기호0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440;&#47196;/2005&#45380;/&#44277;&#49324;%20&#48143;%20&#50857;&#50669;/&#47112;&#51068;&#50672;&#47560;&#50857;&#50669;/02-&#49444;&#44228;%20&#48143;%20&#44228;&#50557;&#51032;&#47280;/&#49444;&#44228;&#44592;&#51456;-&#48537;&#51076;&#479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50629;&#47924;/&#50672;&#47560;/&#45824;&#51204;/2008&#45380;&#46020;+&#47112;&#51068;&#50672;&#47560;+&#44277;&#49324;+&#47932;&#47049;&#49328;&#52636;&#494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440;&#47196;/2005&#45380;/&#44277;&#49324;%20&#48143;%20&#50857;&#50669;/&#47112;&#51068;&#50672;&#47560;&#50857;&#50669;/02-&#49444;&#44228;%20&#48143;%20&#44228;&#50557;&#51032;&#47280;/2004&#45380;&#46020;%20&#51064;&#52380;&#46020;&#49884;&#52384;&#46020;1&#54840;&#49440;%20&#47112;&#51068;&#50672;&#47560;%20&#50857;&#50669;%20&#49444;&#44228;&#50696;&#49328;&#49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붙임1-시공능력산정"/>
      <sheetName val="붙임2-기계경비(장비손료)"/>
      <sheetName val="붙임3-수입물자원가계산서"/>
      <sheetName val="붙임4-SUPERVISION FEE"/>
      <sheetName val="붙임5-환율적용"/>
      <sheetName val="참조"/>
    </sheetNames>
    <sheetDataSet>
      <sheetData sheetId="0"/>
      <sheetData sheetId="1">
        <row r="81">
          <cell r="E81">
            <v>865830</v>
          </cell>
        </row>
      </sheetData>
      <sheetData sheetId="2">
        <row r="31">
          <cell r="C31">
            <v>2369789680</v>
          </cell>
        </row>
        <row r="62">
          <cell r="C62">
            <v>279117142</v>
          </cell>
        </row>
        <row r="93">
          <cell r="C93">
            <v>36411061</v>
          </cell>
        </row>
        <row r="124">
          <cell r="C124">
            <v>151973614</v>
          </cell>
        </row>
        <row r="155">
          <cell r="C155">
            <v>135461</v>
          </cell>
        </row>
      </sheetData>
      <sheetData sheetId="3">
        <row r="9">
          <cell r="E9">
            <v>344781322</v>
          </cell>
        </row>
      </sheetData>
      <sheetData sheetId="4">
        <row r="4">
          <cell r="C4">
            <v>1194.3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마물량"/>
      <sheetName val="연마물량 (2)"/>
      <sheetName val="연마물량 (3)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서"/>
      <sheetName val="설계내역서"/>
      <sheetName val="단가산출기초"/>
      <sheetName val="일위대가표"/>
      <sheetName val="수량산출기초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L31"/>
  <sheetViews>
    <sheetView tabSelected="1" view="pageBreakPreview" zoomScaleNormal="100" zoomScaleSheetLayoutView="100" workbookViewId="0">
      <selection sqref="A1:H1"/>
    </sheetView>
  </sheetViews>
  <sheetFormatPr defaultRowHeight="20.100000000000001" customHeight="1"/>
  <cols>
    <col min="1" max="1" width="5.109375" style="15" customWidth="1"/>
    <col min="2" max="2" width="5.5546875" style="15" customWidth="1"/>
    <col min="3" max="3" width="25.6640625" style="15" customWidth="1"/>
    <col min="4" max="4" width="11.88671875" style="16" customWidth="1"/>
    <col min="5" max="5" width="14.44140625" style="16" customWidth="1"/>
    <col min="6" max="7" width="12.44140625" style="15" customWidth="1"/>
    <col min="8" max="8" width="34.5546875" style="15" customWidth="1"/>
    <col min="9" max="9" width="10.88671875" style="110" customWidth="1"/>
    <col min="10" max="10" width="14.21875" style="15" bestFit="1" customWidth="1"/>
    <col min="11" max="11" width="13.5546875" style="15" bestFit="1" customWidth="1"/>
    <col min="12" max="12" width="10.109375" style="15" bestFit="1" customWidth="1"/>
    <col min="13" max="13" width="2.88671875" style="15" bestFit="1" customWidth="1"/>
    <col min="14" max="16384" width="8.88671875" style="15"/>
  </cols>
  <sheetData>
    <row r="1" spans="1:9" ht="31.5" customHeight="1">
      <c r="A1" s="122" t="s">
        <v>32</v>
      </c>
      <c r="B1" s="122"/>
      <c r="C1" s="122"/>
      <c r="D1" s="122"/>
      <c r="E1" s="122"/>
      <c r="F1" s="122"/>
      <c r="G1" s="122"/>
      <c r="H1" s="122"/>
    </row>
    <row r="2" spans="1:9" ht="9" customHeight="1">
      <c r="A2" s="124"/>
      <c r="B2" s="124"/>
      <c r="C2" s="124"/>
      <c r="E2" s="26"/>
      <c r="F2" s="21"/>
      <c r="G2" s="123"/>
      <c r="H2" s="123"/>
      <c r="I2" s="111"/>
    </row>
    <row r="3" spans="1:9" s="17" customFormat="1" ht="30.75" customHeight="1">
      <c r="A3" s="125" t="s">
        <v>55</v>
      </c>
      <c r="B3" s="126"/>
      <c r="C3" s="126"/>
      <c r="D3" s="121" t="s">
        <v>64</v>
      </c>
      <c r="E3" s="121"/>
      <c r="F3" s="117" t="s">
        <v>63</v>
      </c>
      <c r="G3" s="117"/>
      <c r="H3" s="32" t="s">
        <v>54</v>
      </c>
      <c r="I3" s="112"/>
    </row>
    <row r="4" spans="1:9" ht="21.95" customHeight="1">
      <c r="A4" s="120" t="s">
        <v>33</v>
      </c>
      <c r="B4" s="118" t="s">
        <v>15</v>
      </c>
      <c r="C4" s="33" t="s">
        <v>16</v>
      </c>
      <c r="D4" s="34"/>
      <c r="E4" s="35"/>
      <c r="F4" s="36">
        <v>9.5599729039051766</v>
      </c>
      <c r="G4" s="36"/>
      <c r="H4" s="37"/>
    </row>
    <row r="5" spans="1:9" ht="21.95" customHeight="1">
      <c r="A5" s="120"/>
      <c r="B5" s="119"/>
      <c r="C5" s="33" t="s">
        <v>17</v>
      </c>
      <c r="D5" s="34"/>
      <c r="E5" s="35"/>
      <c r="F5" s="36"/>
      <c r="G5" s="36"/>
      <c r="H5" s="38"/>
    </row>
    <row r="6" spans="1:9" ht="21.95" customHeight="1">
      <c r="A6" s="120"/>
      <c r="B6" s="119"/>
      <c r="C6" s="33" t="s">
        <v>18</v>
      </c>
      <c r="D6" s="34"/>
      <c r="E6" s="39"/>
      <c r="F6" s="36"/>
      <c r="G6" s="36">
        <v>9.5599729039051766</v>
      </c>
      <c r="H6" s="37"/>
    </row>
    <row r="7" spans="1:9" ht="21.95" customHeight="1">
      <c r="A7" s="120"/>
      <c r="B7" s="118" t="s">
        <v>19</v>
      </c>
      <c r="C7" s="33" t="s">
        <v>20</v>
      </c>
      <c r="D7" s="34"/>
      <c r="E7" s="39"/>
      <c r="F7" s="36">
        <v>14.072101295732686</v>
      </c>
      <c r="G7" s="36"/>
      <c r="H7" s="37"/>
    </row>
    <row r="8" spans="1:9" ht="21.95" customHeight="1">
      <c r="A8" s="120"/>
      <c r="B8" s="119"/>
      <c r="C8" s="33" t="s">
        <v>21</v>
      </c>
      <c r="D8" s="105"/>
      <c r="E8" s="106"/>
      <c r="F8" s="107">
        <v>1.7871563226361546</v>
      </c>
      <c r="G8" s="107"/>
      <c r="H8" s="108" t="s">
        <v>133</v>
      </c>
    </row>
    <row r="9" spans="1:9" ht="21.95" customHeight="1">
      <c r="A9" s="120"/>
      <c r="B9" s="119"/>
      <c r="C9" s="33" t="s">
        <v>18</v>
      </c>
      <c r="D9" s="105"/>
      <c r="E9" s="106"/>
      <c r="F9" s="107"/>
      <c r="G9" s="107">
        <v>15.85925761836884</v>
      </c>
      <c r="H9" s="108"/>
    </row>
    <row r="10" spans="1:9" ht="21.95" customHeight="1">
      <c r="A10" s="120"/>
      <c r="B10" s="118" t="s">
        <v>22</v>
      </c>
      <c r="C10" s="33" t="s">
        <v>23</v>
      </c>
      <c r="D10" s="105"/>
      <c r="E10" s="106"/>
      <c r="F10" s="107">
        <v>40.895150954784192</v>
      </c>
      <c r="G10" s="107"/>
      <c r="H10" s="108"/>
    </row>
    <row r="11" spans="1:9" ht="21.95" customHeight="1">
      <c r="A11" s="120"/>
      <c r="B11" s="118"/>
      <c r="C11" s="33" t="s">
        <v>49</v>
      </c>
      <c r="D11" s="105"/>
      <c r="E11" s="106"/>
      <c r="F11" s="107">
        <v>0.6924195143249734</v>
      </c>
      <c r="G11" s="107"/>
      <c r="H11" s="108" t="s">
        <v>134</v>
      </c>
    </row>
    <row r="12" spans="1:9" ht="21.95" customHeight="1">
      <c r="A12" s="120"/>
      <c r="B12" s="118"/>
      <c r="C12" s="33" t="s">
        <v>24</v>
      </c>
      <c r="D12" s="105"/>
      <c r="E12" s="106"/>
      <c r="F12" s="107">
        <v>0.59155012777542348</v>
      </c>
      <c r="G12" s="107"/>
      <c r="H12" s="108" t="s">
        <v>135</v>
      </c>
    </row>
    <row r="13" spans="1:9" ht="21.95" customHeight="1">
      <c r="A13" s="120"/>
      <c r="B13" s="118"/>
      <c r="C13" s="33" t="s">
        <v>25</v>
      </c>
      <c r="D13" s="105"/>
      <c r="E13" s="106"/>
      <c r="F13" s="107">
        <v>0.13797498426885491</v>
      </c>
      <c r="G13" s="107"/>
      <c r="H13" s="108" t="s">
        <v>136</v>
      </c>
    </row>
    <row r="14" spans="1:9" ht="21.95" customHeight="1">
      <c r="A14" s="120"/>
      <c r="B14" s="118"/>
      <c r="C14" s="33" t="s">
        <v>50</v>
      </c>
      <c r="D14" s="105"/>
      <c r="E14" s="106"/>
      <c r="F14" s="107">
        <v>0.46930436234284906</v>
      </c>
      <c r="G14" s="107"/>
      <c r="H14" s="108" t="s">
        <v>137</v>
      </c>
    </row>
    <row r="15" spans="1:9" ht="21.95" customHeight="1">
      <c r="A15" s="120"/>
      <c r="B15" s="118"/>
      <c r="C15" s="33" t="s">
        <v>51</v>
      </c>
      <c r="D15" s="105"/>
      <c r="E15" s="106"/>
      <c r="F15" s="107">
        <v>0.63324408316318015</v>
      </c>
      <c r="G15" s="107"/>
      <c r="H15" s="108" t="s">
        <v>138</v>
      </c>
    </row>
    <row r="16" spans="1:9" ht="21.95" customHeight="1">
      <c r="A16" s="120"/>
      <c r="B16" s="118"/>
      <c r="C16" s="33" t="s">
        <v>52</v>
      </c>
      <c r="D16" s="105"/>
      <c r="E16" s="106"/>
      <c r="F16" s="107">
        <v>4.8103273362355689E-2</v>
      </c>
      <c r="G16" s="107"/>
      <c r="H16" s="108" t="s">
        <v>139</v>
      </c>
    </row>
    <row r="17" spans="1:12" ht="21.95" customHeight="1">
      <c r="A17" s="120"/>
      <c r="B17" s="118"/>
      <c r="C17" s="33" t="s">
        <v>26</v>
      </c>
      <c r="D17" s="105"/>
      <c r="E17" s="106"/>
      <c r="F17" s="107">
        <v>0.82866664098316445</v>
      </c>
      <c r="G17" s="107"/>
      <c r="H17" s="109" t="s">
        <v>140</v>
      </c>
      <c r="I17" s="113"/>
    </row>
    <row r="18" spans="1:12" ht="21.95" customHeight="1">
      <c r="A18" s="120"/>
      <c r="B18" s="118"/>
      <c r="C18" s="33" t="s">
        <v>18</v>
      </c>
      <c r="D18" s="34"/>
      <c r="E18" s="39"/>
      <c r="F18" s="36"/>
      <c r="G18" s="36">
        <v>44.296413941004992</v>
      </c>
      <c r="H18" s="37"/>
      <c r="J18" s="18"/>
      <c r="L18" s="16"/>
    </row>
    <row r="19" spans="1:12" ht="21.95" customHeight="1">
      <c r="A19" s="120"/>
      <c r="B19" s="119" t="s">
        <v>53</v>
      </c>
      <c r="C19" s="119"/>
      <c r="D19" s="34"/>
      <c r="E19" s="39"/>
      <c r="F19" s="36"/>
      <c r="G19" s="36">
        <v>69.71564446327902</v>
      </c>
      <c r="H19" s="37"/>
      <c r="I19" s="114"/>
      <c r="J19" s="19"/>
    </row>
    <row r="20" spans="1:12" ht="21.95" customHeight="1">
      <c r="A20" s="119" t="s">
        <v>27</v>
      </c>
      <c r="B20" s="119"/>
      <c r="C20" s="119"/>
      <c r="D20" s="34"/>
      <c r="E20" s="39"/>
      <c r="F20" s="36"/>
      <c r="G20" s="36">
        <v>3.1372040008475555</v>
      </c>
      <c r="H20" s="40" t="s">
        <v>141</v>
      </c>
      <c r="I20" s="115"/>
      <c r="J20" s="20"/>
    </row>
    <row r="21" spans="1:12" ht="21.95" customHeight="1">
      <c r="A21" s="119" t="s">
        <v>28</v>
      </c>
      <c r="B21" s="119"/>
      <c r="C21" s="119"/>
      <c r="D21" s="34"/>
      <c r="E21" s="39"/>
      <c r="F21" s="36"/>
      <c r="G21" s="36">
        <v>7.9116094450276737</v>
      </c>
      <c r="H21" s="40" t="s">
        <v>142</v>
      </c>
      <c r="I21" s="115"/>
      <c r="J21" s="20"/>
    </row>
    <row r="22" spans="1:12" ht="21.95" customHeight="1">
      <c r="A22" s="119" t="s">
        <v>29</v>
      </c>
      <c r="B22" s="119"/>
      <c r="C22" s="119"/>
      <c r="D22" s="34"/>
      <c r="E22" s="39"/>
      <c r="F22" s="36"/>
      <c r="G22" s="36">
        <v>80.764457909154245</v>
      </c>
      <c r="H22" s="38"/>
      <c r="I22" s="115"/>
      <c r="K22" s="13"/>
    </row>
    <row r="23" spans="1:12" s="21" customFormat="1" ht="21.95" customHeight="1">
      <c r="A23" s="119" t="s">
        <v>132</v>
      </c>
      <c r="B23" s="119"/>
      <c r="C23" s="119"/>
      <c r="D23" s="34"/>
      <c r="E23" s="39"/>
      <c r="F23" s="36"/>
      <c r="G23" s="36">
        <v>10.144983369932325</v>
      </c>
      <c r="H23" s="37"/>
      <c r="I23" s="116"/>
      <c r="J23" s="23"/>
      <c r="K23" s="22"/>
    </row>
    <row r="24" spans="1:12" s="21" customFormat="1" ht="21.95" customHeight="1">
      <c r="A24" s="119" t="s">
        <v>30</v>
      </c>
      <c r="B24" s="119"/>
      <c r="C24" s="119"/>
      <c r="D24" s="34"/>
      <c r="E24" s="39"/>
      <c r="F24" s="36"/>
      <c r="G24" s="36">
        <v>9.0909441279086582</v>
      </c>
      <c r="H24" s="37"/>
      <c r="I24" s="116"/>
      <c r="J24" s="23"/>
      <c r="K24" s="22"/>
    </row>
    <row r="25" spans="1:12" ht="24.95" customHeight="1">
      <c r="A25" s="117" t="s">
        <v>31</v>
      </c>
      <c r="B25" s="117"/>
      <c r="C25" s="117"/>
      <c r="D25" s="34"/>
      <c r="E25" s="39"/>
      <c r="F25" s="36"/>
      <c r="G25" s="36">
        <v>100</v>
      </c>
      <c r="H25" s="37"/>
      <c r="I25" s="115"/>
      <c r="J25" s="24"/>
      <c r="K25" s="24"/>
    </row>
    <row r="26" spans="1:12" ht="20.100000000000001" customHeight="1">
      <c r="A26" s="13"/>
      <c r="B26" s="13"/>
      <c r="H26" s="17"/>
    </row>
    <row r="27" spans="1:12" ht="20.100000000000001" customHeight="1">
      <c r="A27" s="13"/>
      <c r="B27" s="13"/>
      <c r="C27" s="16"/>
      <c r="F27" s="29"/>
      <c r="H27" s="17"/>
    </row>
    <row r="28" spans="1:12" ht="20.100000000000001" customHeight="1">
      <c r="C28" s="13"/>
      <c r="F28" s="16"/>
      <c r="H28" s="17"/>
    </row>
    <row r="29" spans="1:12" ht="20.100000000000001" customHeight="1">
      <c r="F29" s="28"/>
      <c r="H29" s="17"/>
    </row>
    <row r="30" spans="1:12" ht="20.100000000000001" customHeight="1">
      <c r="H30" s="17"/>
    </row>
    <row r="31" spans="1:12" ht="20.100000000000001" customHeight="1">
      <c r="H31" s="17"/>
    </row>
  </sheetData>
  <mergeCells count="17">
    <mergeCell ref="D3:E3"/>
    <mergeCell ref="F3:G3"/>
    <mergeCell ref="A23:C23"/>
    <mergeCell ref="A1:H1"/>
    <mergeCell ref="A24:C24"/>
    <mergeCell ref="G2:H2"/>
    <mergeCell ref="A2:C2"/>
    <mergeCell ref="A3:C3"/>
    <mergeCell ref="A25:C25"/>
    <mergeCell ref="B7:B9"/>
    <mergeCell ref="B10:B18"/>
    <mergeCell ref="A4:A19"/>
    <mergeCell ref="B19:C19"/>
    <mergeCell ref="B4:B6"/>
    <mergeCell ref="A20:C20"/>
    <mergeCell ref="A21:C21"/>
    <mergeCell ref="A22:C22"/>
  </mergeCells>
  <phoneticPr fontId="2" type="noConversion"/>
  <printOptions horizontalCentered="1"/>
  <pageMargins left="0.35433070866141736" right="0.35433070866141736" top="0.78740157480314965" bottom="0.78740157480314965" header="0.31496062992125984" footer="0.31496062992125984"/>
  <pageSetup paperSize="9" scale="85" orientation="landscape" r:id="rId1"/>
  <headerFooter alignWithMargins="0"/>
  <colBreaks count="1" manualBreakCount="1">
    <brk id="8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1"/>
  <sheetViews>
    <sheetView view="pageBreakPreview" zoomScaleNormal="90" zoomScaleSheetLayoutView="85" workbookViewId="0">
      <selection activeCell="M10" sqref="M10"/>
    </sheetView>
  </sheetViews>
  <sheetFormatPr defaultRowHeight="13.5"/>
  <cols>
    <col min="1" max="1" width="12.44140625" style="1" bestFit="1" customWidth="1"/>
    <col min="2" max="2" width="4.33203125" style="1" customWidth="1"/>
    <col min="3" max="3" width="16.109375" style="1" customWidth="1"/>
    <col min="4" max="4" width="8.33203125" style="1" customWidth="1"/>
    <col min="5" max="5" width="8.44140625" style="1" bestFit="1" customWidth="1"/>
    <col min="6" max="6" width="11.77734375" style="1" customWidth="1"/>
    <col min="7" max="7" width="13.21875" style="1" bestFit="1" customWidth="1"/>
    <col min="8" max="8" width="11.77734375" style="1" customWidth="1"/>
    <col min="9" max="9" width="12.21875" style="1" bestFit="1" customWidth="1"/>
    <col min="10" max="10" width="11.21875" style="1" customWidth="1"/>
    <col min="11" max="11" width="12.21875" style="1" bestFit="1" customWidth="1"/>
    <col min="12" max="12" width="11.33203125" style="1" customWidth="1"/>
    <col min="13" max="13" width="12.21875" style="1" bestFit="1" customWidth="1"/>
    <col min="14" max="16384" width="8.88671875" style="1"/>
  </cols>
  <sheetData>
    <row r="1" spans="1:13" ht="39.75" customHeight="1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35.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35.1" customHeight="1">
      <c r="A3" s="129" t="s">
        <v>10</v>
      </c>
      <c r="B3" s="136" t="s">
        <v>11</v>
      </c>
      <c r="C3" s="137"/>
      <c r="D3" s="129" t="s">
        <v>1</v>
      </c>
      <c r="E3" s="129" t="s">
        <v>2</v>
      </c>
      <c r="F3" s="129" t="s">
        <v>14</v>
      </c>
      <c r="G3" s="129"/>
      <c r="H3" s="129" t="s">
        <v>3</v>
      </c>
      <c r="I3" s="129"/>
      <c r="J3" s="129" t="s">
        <v>4</v>
      </c>
      <c r="K3" s="129"/>
      <c r="L3" s="129" t="s">
        <v>5</v>
      </c>
      <c r="M3" s="129"/>
    </row>
    <row r="4" spans="1:13" ht="35.1" customHeight="1">
      <c r="A4" s="129"/>
      <c r="B4" s="138"/>
      <c r="C4" s="139"/>
      <c r="D4" s="129"/>
      <c r="E4" s="129"/>
      <c r="F4" s="31" t="s">
        <v>6</v>
      </c>
      <c r="G4" s="31" t="s">
        <v>0</v>
      </c>
      <c r="H4" s="31" t="s">
        <v>6</v>
      </c>
      <c r="I4" s="31" t="s">
        <v>0</v>
      </c>
      <c r="J4" s="31" t="s">
        <v>6</v>
      </c>
      <c r="K4" s="31" t="s">
        <v>0</v>
      </c>
      <c r="L4" s="31" t="s">
        <v>6</v>
      </c>
      <c r="M4" s="31" t="s">
        <v>0</v>
      </c>
    </row>
    <row r="5" spans="1:13" ht="35.1" customHeight="1">
      <c r="A5" s="98" t="s">
        <v>128</v>
      </c>
      <c r="B5" s="102">
        <v>12</v>
      </c>
      <c r="C5" s="99" t="s">
        <v>126</v>
      </c>
      <c r="D5" s="42" t="s">
        <v>127</v>
      </c>
      <c r="E5" s="42">
        <v>4.0230000000000077</v>
      </c>
      <c r="F5" s="102"/>
      <c r="G5" s="101"/>
      <c r="H5" s="102"/>
      <c r="I5" s="101"/>
      <c r="J5" s="102"/>
      <c r="K5" s="101"/>
      <c r="L5" s="102"/>
      <c r="M5" s="101"/>
    </row>
    <row r="6" spans="1:13" ht="35.1" customHeight="1">
      <c r="A6" s="3" t="s">
        <v>56</v>
      </c>
      <c r="B6" s="100">
        <v>16</v>
      </c>
      <c r="C6" s="25" t="s">
        <v>125</v>
      </c>
      <c r="D6" s="2" t="s">
        <v>9</v>
      </c>
      <c r="E6" s="4">
        <v>7.1070000000000029</v>
      </c>
      <c r="F6" s="5"/>
      <c r="G6" s="103"/>
      <c r="H6" s="6"/>
      <c r="I6" s="6"/>
      <c r="J6" s="6"/>
      <c r="K6" s="6"/>
      <c r="L6" s="6"/>
      <c r="M6" s="6"/>
    </row>
    <row r="7" spans="1:13" ht="35.1" customHeight="1">
      <c r="A7" s="3" t="s">
        <v>129</v>
      </c>
      <c r="B7" s="100">
        <v>24</v>
      </c>
      <c r="C7" s="30" t="s">
        <v>34</v>
      </c>
      <c r="D7" s="2" t="s">
        <v>9</v>
      </c>
      <c r="E7" s="4">
        <v>2.6680000000000006</v>
      </c>
      <c r="F7" s="5"/>
      <c r="G7" s="5"/>
      <c r="H7" s="6"/>
      <c r="I7" s="6"/>
      <c r="J7" s="6"/>
      <c r="K7" s="6"/>
      <c r="L7" s="6"/>
      <c r="M7" s="6"/>
    </row>
    <row r="8" spans="1:13" ht="35.1" customHeight="1">
      <c r="A8" s="97" t="s">
        <v>130</v>
      </c>
      <c r="B8" s="130" t="s">
        <v>13</v>
      </c>
      <c r="C8" s="131"/>
      <c r="D8" s="7" t="s">
        <v>12</v>
      </c>
      <c r="E8" s="8">
        <v>2</v>
      </c>
      <c r="F8" s="12"/>
      <c r="G8" s="5"/>
      <c r="H8" s="6"/>
      <c r="I8" s="6"/>
      <c r="J8" s="6"/>
      <c r="K8" s="6"/>
      <c r="L8" s="6"/>
      <c r="M8" s="6"/>
    </row>
    <row r="9" spans="1:13" ht="35.1" customHeight="1">
      <c r="A9" s="9"/>
      <c r="B9" s="132"/>
      <c r="C9" s="133"/>
      <c r="D9" s="7"/>
      <c r="E9" s="7"/>
      <c r="F9" s="7"/>
      <c r="G9" s="7"/>
      <c r="H9" s="10"/>
      <c r="I9" s="10"/>
      <c r="J9" s="10"/>
      <c r="K9" s="10"/>
      <c r="L9" s="10"/>
      <c r="M9" s="10"/>
    </row>
    <row r="10" spans="1:13" ht="35.1" customHeight="1">
      <c r="A10" s="2" t="s">
        <v>7</v>
      </c>
      <c r="B10" s="134"/>
      <c r="C10" s="135"/>
      <c r="D10" s="2" t="s">
        <v>65</v>
      </c>
      <c r="E10" s="4">
        <v>226.02</v>
      </c>
      <c r="F10" s="41"/>
      <c r="G10" s="6"/>
      <c r="H10" s="10"/>
      <c r="I10" s="6"/>
      <c r="J10" s="11"/>
      <c r="K10" s="6"/>
      <c r="L10" s="11"/>
      <c r="M10" s="6"/>
    </row>
    <row r="11" spans="1:13">
      <c r="D11" s="27"/>
      <c r="G11" s="14"/>
    </row>
  </sheetData>
  <mergeCells count="13">
    <mergeCell ref="B8:C8"/>
    <mergeCell ref="B9:C9"/>
    <mergeCell ref="B10:C10"/>
    <mergeCell ref="L3:M3"/>
    <mergeCell ref="B3:C4"/>
    <mergeCell ref="F3:G3"/>
    <mergeCell ref="A2:M2"/>
    <mergeCell ref="A1:M1"/>
    <mergeCell ref="A3:A4"/>
    <mergeCell ref="D3:D4"/>
    <mergeCell ref="E3:E4"/>
    <mergeCell ref="H3:I3"/>
    <mergeCell ref="J3:K3"/>
  </mergeCells>
  <phoneticPr fontId="2" type="noConversion"/>
  <printOptions horizontalCentered="1"/>
  <pageMargins left="0" right="0" top="0.86614173228346458" bottom="0.86614173228346458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55" zoomScale="145" zoomScaleNormal="115" zoomScaleSheetLayoutView="145" workbookViewId="0">
      <selection activeCell="B130" sqref="B130"/>
    </sheetView>
  </sheetViews>
  <sheetFormatPr defaultColWidth="8.88671875" defaultRowHeight="13.5"/>
  <cols>
    <col min="1" max="1" width="25.44140625" style="43" customWidth="1"/>
    <col min="2" max="3" width="8.88671875" style="43"/>
    <col min="4" max="4" width="7.44140625" style="43" customWidth="1"/>
    <col min="5" max="5" width="8.88671875" style="43"/>
    <col min="6" max="6" width="8.88671875" style="44"/>
    <col min="7" max="7" width="8.88671875" style="43"/>
    <col min="8" max="8" width="8.5546875" style="43" customWidth="1"/>
    <col min="9" max="9" width="2.21875" style="43" customWidth="1"/>
    <col min="10" max="10" width="7.88671875" style="43" customWidth="1"/>
    <col min="11" max="11" width="7.6640625" style="43" customWidth="1"/>
    <col min="12" max="12" width="12.5546875" style="43" customWidth="1"/>
    <col min="13" max="256" width="8.88671875" style="43"/>
    <col min="257" max="257" width="25.44140625" style="43" customWidth="1"/>
    <col min="258" max="259" width="8.88671875" style="43"/>
    <col min="260" max="260" width="7.44140625" style="43" customWidth="1"/>
    <col min="261" max="263" width="8.88671875" style="43"/>
    <col min="264" max="264" width="8.5546875" style="43" customWidth="1"/>
    <col min="265" max="265" width="2.21875" style="43" customWidth="1"/>
    <col min="266" max="266" width="7.88671875" style="43" customWidth="1"/>
    <col min="267" max="267" width="7.6640625" style="43" customWidth="1"/>
    <col min="268" max="268" width="12.5546875" style="43" customWidth="1"/>
    <col min="269" max="512" width="8.88671875" style="43"/>
    <col min="513" max="513" width="25.44140625" style="43" customWidth="1"/>
    <col min="514" max="515" width="8.88671875" style="43"/>
    <col min="516" max="516" width="7.44140625" style="43" customWidth="1"/>
    <col min="517" max="519" width="8.88671875" style="43"/>
    <col min="520" max="520" width="8.5546875" style="43" customWidth="1"/>
    <col min="521" max="521" width="2.21875" style="43" customWidth="1"/>
    <col min="522" max="522" width="7.88671875" style="43" customWidth="1"/>
    <col min="523" max="523" width="7.6640625" style="43" customWidth="1"/>
    <col min="524" max="524" width="12.5546875" style="43" customWidth="1"/>
    <col min="525" max="768" width="8.88671875" style="43"/>
    <col min="769" max="769" width="25.44140625" style="43" customWidth="1"/>
    <col min="770" max="771" width="8.88671875" style="43"/>
    <col min="772" max="772" width="7.44140625" style="43" customWidth="1"/>
    <col min="773" max="775" width="8.88671875" style="43"/>
    <col min="776" max="776" width="8.5546875" style="43" customWidth="1"/>
    <col min="777" max="777" width="2.21875" style="43" customWidth="1"/>
    <col min="778" max="778" width="7.88671875" style="43" customWidth="1"/>
    <col min="779" max="779" width="7.6640625" style="43" customWidth="1"/>
    <col min="780" max="780" width="12.5546875" style="43" customWidth="1"/>
    <col min="781" max="1024" width="8.88671875" style="43"/>
    <col min="1025" max="1025" width="25.44140625" style="43" customWidth="1"/>
    <col min="1026" max="1027" width="8.88671875" style="43"/>
    <col min="1028" max="1028" width="7.44140625" style="43" customWidth="1"/>
    <col min="1029" max="1031" width="8.88671875" style="43"/>
    <col min="1032" max="1032" width="8.5546875" style="43" customWidth="1"/>
    <col min="1033" max="1033" width="2.21875" style="43" customWidth="1"/>
    <col min="1034" max="1034" width="7.88671875" style="43" customWidth="1"/>
    <col min="1035" max="1035" width="7.6640625" style="43" customWidth="1"/>
    <col min="1036" max="1036" width="12.5546875" style="43" customWidth="1"/>
    <col min="1037" max="1280" width="8.88671875" style="43"/>
    <col min="1281" max="1281" width="25.44140625" style="43" customWidth="1"/>
    <col min="1282" max="1283" width="8.88671875" style="43"/>
    <col min="1284" max="1284" width="7.44140625" style="43" customWidth="1"/>
    <col min="1285" max="1287" width="8.88671875" style="43"/>
    <col min="1288" max="1288" width="8.5546875" style="43" customWidth="1"/>
    <col min="1289" max="1289" width="2.21875" style="43" customWidth="1"/>
    <col min="1290" max="1290" width="7.88671875" style="43" customWidth="1"/>
    <col min="1291" max="1291" width="7.6640625" style="43" customWidth="1"/>
    <col min="1292" max="1292" width="12.5546875" style="43" customWidth="1"/>
    <col min="1293" max="1536" width="8.88671875" style="43"/>
    <col min="1537" max="1537" width="25.44140625" style="43" customWidth="1"/>
    <col min="1538" max="1539" width="8.88671875" style="43"/>
    <col min="1540" max="1540" width="7.44140625" style="43" customWidth="1"/>
    <col min="1541" max="1543" width="8.88671875" style="43"/>
    <col min="1544" max="1544" width="8.5546875" style="43" customWidth="1"/>
    <col min="1545" max="1545" width="2.21875" style="43" customWidth="1"/>
    <col min="1546" max="1546" width="7.88671875" style="43" customWidth="1"/>
    <col min="1547" max="1547" width="7.6640625" style="43" customWidth="1"/>
    <col min="1548" max="1548" width="12.5546875" style="43" customWidth="1"/>
    <col min="1549" max="1792" width="8.88671875" style="43"/>
    <col min="1793" max="1793" width="25.44140625" style="43" customWidth="1"/>
    <col min="1794" max="1795" width="8.88671875" style="43"/>
    <col min="1796" max="1796" width="7.44140625" style="43" customWidth="1"/>
    <col min="1797" max="1799" width="8.88671875" style="43"/>
    <col min="1800" max="1800" width="8.5546875" style="43" customWidth="1"/>
    <col min="1801" max="1801" width="2.21875" style="43" customWidth="1"/>
    <col min="1802" max="1802" width="7.88671875" style="43" customWidth="1"/>
    <col min="1803" max="1803" width="7.6640625" style="43" customWidth="1"/>
    <col min="1804" max="1804" width="12.5546875" style="43" customWidth="1"/>
    <col min="1805" max="2048" width="8.88671875" style="43"/>
    <col min="2049" max="2049" width="25.44140625" style="43" customWidth="1"/>
    <col min="2050" max="2051" width="8.88671875" style="43"/>
    <col min="2052" max="2052" width="7.44140625" style="43" customWidth="1"/>
    <col min="2053" max="2055" width="8.88671875" style="43"/>
    <col min="2056" max="2056" width="8.5546875" style="43" customWidth="1"/>
    <col min="2057" max="2057" width="2.21875" style="43" customWidth="1"/>
    <col min="2058" max="2058" width="7.88671875" style="43" customWidth="1"/>
    <col min="2059" max="2059" width="7.6640625" style="43" customWidth="1"/>
    <col min="2060" max="2060" width="12.5546875" style="43" customWidth="1"/>
    <col min="2061" max="2304" width="8.88671875" style="43"/>
    <col min="2305" max="2305" width="25.44140625" style="43" customWidth="1"/>
    <col min="2306" max="2307" width="8.88671875" style="43"/>
    <col min="2308" max="2308" width="7.44140625" style="43" customWidth="1"/>
    <col min="2309" max="2311" width="8.88671875" style="43"/>
    <col min="2312" max="2312" width="8.5546875" style="43" customWidth="1"/>
    <col min="2313" max="2313" width="2.21875" style="43" customWidth="1"/>
    <col min="2314" max="2314" width="7.88671875" style="43" customWidth="1"/>
    <col min="2315" max="2315" width="7.6640625" style="43" customWidth="1"/>
    <col min="2316" max="2316" width="12.5546875" style="43" customWidth="1"/>
    <col min="2317" max="2560" width="8.88671875" style="43"/>
    <col min="2561" max="2561" width="25.44140625" style="43" customWidth="1"/>
    <col min="2562" max="2563" width="8.88671875" style="43"/>
    <col min="2564" max="2564" width="7.44140625" style="43" customWidth="1"/>
    <col min="2565" max="2567" width="8.88671875" style="43"/>
    <col min="2568" max="2568" width="8.5546875" style="43" customWidth="1"/>
    <col min="2569" max="2569" width="2.21875" style="43" customWidth="1"/>
    <col min="2570" max="2570" width="7.88671875" style="43" customWidth="1"/>
    <col min="2571" max="2571" width="7.6640625" style="43" customWidth="1"/>
    <col min="2572" max="2572" width="12.5546875" style="43" customWidth="1"/>
    <col min="2573" max="2816" width="8.88671875" style="43"/>
    <col min="2817" max="2817" width="25.44140625" style="43" customWidth="1"/>
    <col min="2818" max="2819" width="8.88671875" style="43"/>
    <col min="2820" max="2820" width="7.44140625" style="43" customWidth="1"/>
    <col min="2821" max="2823" width="8.88671875" style="43"/>
    <col min="2824" max="2824" width="8.5546875" style="43" customWidth="1"/>
    <col min="2825" max="2825" width="2.21875" style="43" customWidth="1"/>
    <col min="2826" max="2826" width="7.88671875" style="43" customWidth="1"/>
    <col min="2827" max="2827" width="7.6640625" style="43" customWidth="1"/>
    <col min="2828" max="2828" width="12.5546875" style="43" customWidth="1"/>
    <col min="2829" max="3072" width="8.88671875" style="43"/>
    <col min="3073" max="3073" width="25.44140625" style="43" customWidth="1"/>
    <col min="3074" max="3075" width="8.88671875" style="43"/>
    <col min="3076" max="3076" width="7.44140625" style="43" customWidth="1"/>
    <col min="3077" max="3079" width="8.88671875" style="43"/>
    <col min="3080" max="3080" width="8.5546875" style="43" customWidth="1"/>
    <col min="3081" max="3081" width="2.21875" style="43" customWidth="1"/>
    <col min="3082" max="3082" width="7.88671875" style="43" customWidth="1"/>
    <col min="3083" max="3083" width="7.6640625" style="43" customWidth="1"/>
    <col min="3084" max="3084" width="12.5546875" style="43" customWidth="1"/>
    <col min="3085" max="3328" width="8.88671875" style="43"/>
    <col min="3329" max="3329" width="25.44140625" style="43" customWidth="1"/>
    <col min="3330" max="3331" width="8.88671875" style="43"/>
    <col min="3332" max="3332" width="7.44140625" style="43" customWidth="1"/>
    <col min="3333" max="3335" width="8.88671875" style="43"/>
    <col min="3336" max="3336" width="8.5546875" style="43" customWidth="1"/>
    <col min="3337" max="3337" width="2.21875" style="43" customWidth="1"/>
    <col min="3338" max="3338" width="7.88671875" style="43" customWidth="1"/>
    <col min="3339" max="3339" width="7.6640625" style="43" customWidth="1"/>
    <col min="3340" max="3340" width="12.5546875" style="43" customWidth="1"/>
    <col min="3341" max="3584" width="8.88671875" style="43"/>
    <col min="3585" max="3585" width="25.44140625" style="43" customWidth="1"/>
    <col min="3586" max="3587" width="8.88671875" style="43"/>
    <col min="3588" max="3588" width="7.44140625" style="43" customWidth="1"/>
    <col min="3589" max="3591" width="8.88671875" style="43"/>
    <col min="3592" max="3592" width="8.5546875" style="43" customWidth="1"/>
    <col min="3593" max="3593" width="2.21875" style="43" customWidth="1"/>
    <col min="3594" max="3594" width="7.88671875" style="43" customWidth="1"/>
    <col min="3595" max="3595" width="7.6640625" style="43" customWidth="1"/>
    <col min="3596" max="3596" width="12.5546875" style="43" customWidth="1"/>
    <col min="3597" max="3840" width="8.88671875" style="43"/>
    <col min="3841" max="3841" width="25.44140625" style="43" customWidth="1"/>
    <col min="3842" max="3843" width="8.88671875" style="43"/>
    <col min="3844" max="3844" width="7.44140625" style="43" customWidth="1"/>
    <col min="3845" max="3847" width="8.88671875" style="43"/>
    <col min="3848" max="3848" width="8.5546875" style="43" customWidth="1"/>
    <col min="3849" max="3849" width="2.21875" style="43" customWidth="1"/>
    <col min="3850" max="3850" width="7.88671875" style="43" customWidth="1"/>
    <col min="3851" max="3851" width="7.6640625" style="43" customWidth="1"/>
    <col min="3852" max="3852" width="12.5546875" style="43" customWidth="1"/>
    <col min="3853" max="4096" width="8.88671875" style="43"/>
    <col min="4097" max="4097" width="25.44140625" style="43" customWidth="1"/>
    <col min="4098" max="4099" width="8.88671875" style="43"/>
    <col min="4100" max="4100" width="7.44140625" style="43" customWidth="1"/>
    <col min="4101" max="4103" width="8.88671875" style="43"/>
    <col min="4104" max="4104" width="8.5546875" style="43" customWidth="1"/>
    <col min="4105" max="4105" width="2.21875" style="43" customWidth="1"/>
    <col min="4106" max="4106" width="7.88671875" style="43" customWidth="1"/>
    <col min="4107" max="4107" width="7.6640625" style="43" customWidth="1"/>
    <col min="4108" max="4108" width="12.5546875" style="43" customWidth="1"/>
    <col min="4109" max="4352" width="8.88671875" style="43"/>
    <col min="4353" max="4353" width="25.44140625" style="43" customWidth="1"/>
    <col min="4354" max="4355" width="8.88671875" style="43"/>
    <col min="4356" max="4356" width="7.44140625" style="43" customWidth="1"/>
    <col min="4357" max="4359" width="8.88671875" style="43"/>
    <col min="4360" max="4360" width="8.5546875" style="43" customWidth="1"/>
    <col min="4361" max="4361" width="2.21875" style="43" customWidth="1"/>
    <col min="4362" max="4362" width="7.88671875" style="43" customWidth="1"/>
    <col min="4363" max="4363" width="7.6640625" style="43" customWidth="1"/>
    <col min="4364" max="4364" width="12.5546875" style="43" customWidth="1"/>
    <col min="4365" max="4608" width="8.88671875" style="43"/>
    <col min="4609" max="4609" width="25.44140625" style="43" customWidth="1"/>
    <col min="4610" max="4611" width="8.88671875" style="43"/>
    <col min="4612" max="4612" width="7.44140625" style="43" customWidth="1"/>
    <col min="4613" max="4615" width="8.88671875" style="43"/>
    <col min="4616" max="4616" width="8.5546875" style="43" customWidth="1"/>
    <col min="4617" max="4617" width="2.21875" style="43" customWidth="1"/>
    <col min="4618" max="4618" width="7.88671875" style="43" customWidth="1"/>
    <col min="4619" max="4619" width="7.6640625" style="43" customWidth="1"/>
    <col min="4620" max="4620" width="12.5546875" style="43" customWidth="1"/>
    <col min="4621" max="4864" width="8.88671875" style="43"/>
    <col min="4865" max="4865" width="25.44140625" style="43" customWidth="1"/>
    <col min="4866" max="4867" width="8.88671875" style="43"/>
    <col min="4868" max="4868" width="7.44140625" style="43" customWidth="1"/>
    <col min="4869" max="4871" width="8.88671875" style="43"/>
    <col min="4872" max="4872" width="8.5546875" style="43" customWidth="1"/>
    <col min="4873" max="4873" width="2.21875" style="43" customWidth="1"/>
    <col min="4874" max="4874" width="7.88671875" style="43" customWidth="1"/>
    <col min="4875" max="4875" width="7.6640625" style="43" customWidth="1"/>
    <col min="4876" max="4876" width="12.5546875" style="43" customWidth="1"/>
    <col min="4877" max="5120" width="8.88671875" style="43"/>
    <col min="5121" max="5121" width="25.44140625" style="43" customWidth="1"/>
    <col min="5122" max="5123" width="8.88671875" style="43"/>
    <col min="5124" max="5124" width="7.44140625" style="43" customWidth="1"/>
    <col min="5125" max="5127" width="8.88671875" style="43"/>
    <col min="5128" max="5128" width="8.5546875" style="43" customWidth="1"/>
    <col min="5129" max="5129" width="2.21875" style="43" customWidth="1"/>
    <col min="5130" max="5130" width="7.88671875" style="43" customWidth="1"/>
    <col min="5131" max="5131" width="7.6640625" style="43" customWidth="1"/>
    <col min="5132" max="5132" width="12.5546875" style="43" customWidth="1"/>
    <col min="5133" max="5376" width="8.88671875" style="43"/>
    <col min="5377" max="5377" width="25.44140625" style="43" customWidth="1"/>
    <col min="5378" max="5379" width="8.88671875" style="43"/>
    <col min="5380" max="5380" width="7.44140625" style="43" customWidth="1"/>
    <col min="5381" max="5383" width="8.88671875" style="43"/>
    <col min="5384" max="5384" width="8.5546875" style="43" customWidth="1"/>
    <col min="5385" max="5385" width="2.21875" style="43" customWidth="1"/>
    <col min="5386" max="5386" width="7.88671875" style="43" customWidth="1"/>
    <col min="5387" max="5387" width="7.6640625" style="43" customWidth="1"/>
    <col min="5388" max="5388" width="12.5546875" style="43" customWidth="1"/>
    <col min="5389" max="5632" width="8.88671875" style="43"/>
    <col min="5633" max="5633" width="25.44140625" style="43" customWidth="1"/>
    <col min="5634" max="5635" width="8.88671875" style="43"/>
    <col min="5636" max="5636" width="7.44140625" style="43" customWidth="1"/>
    <col min="5637" max="5639" width="8.88671875" style="43"/>
    <col min="5640" max="5640" width="8.5546875" style="43" customWidth="1"/>
    <col min="5641" max="5641" width="2.21875" style="43" customWidth="1"/>
    <col min="5642" max="5642" width="7.88671875" style="43" customWidth="1"/>
    <col min="5643" max="5643" width="7.6640625" style="43" customWidth="1"/>
    <col min="5644" max="5644" width="12.5546875" style="43" customWidth="1"/>
    <col min="5645" max="5888" width="8.88671875" style="43"/>
    <col min="5889" max="5889" width="25.44140625" style="43" customWidth="1"/>
    <col min="5890" max="5891" width="8.88671875" style="43"/>
    <col min="5892" max="5892" width="7.44140625" style="43" customWidth="1"/>
    <col min="5893" max="5895" width="8.88671875" style="43"/>
    <col min="5896" max="5896" width="8.5546875" style="43" customWidth="1"/>
    <col min="5897" max="5897" width="2.21875" style="43" customWidth="1"/>
    <col min="5898" max="5898" width="7.88671875" style="43" customWidth="1"/>
    <col min="5899" max="5899" width="7.6640625" style="43" customWidth="1"/>
    <col min="5900" max="5900" width="12.5546875" style="43" customWidth="1"/>
    <col min="5901" max="6144" width="8.88671875" style="43"/>
    <col min="6145" max="6145" width="25.44140625" style="43" customWidth="1"/>
    <col min="6146" max="6147" width="8.88671875" style="43"/>
    <col min="6148" max="6148" width="7.44140625" style="43" customWidth="1"/>
    <col min="6149" max="6151" width="8.88671875" style="43"/>
    <col min="6152" max="6152" width="8.5546875" style="43" customWidth="1"/>
    <col min="6153" max="6153" width="2.21875" style="43" customWidth="1"/>
    <col min="6154" max="6154" width="7.88671875" style="43" customWidth="1"/>
    <col min="6155" max="6155" width="7.6640625" style="43" customWidth="1"/>
    <col min="6156" max="6156" width="12.5546875" style="43" customWidth="1"/>
    <col min="6157" max="6400" width="8.88671875" style="43"/>
    <col min="6401" max="6401" width="25.44140625" style="43" customWidth="1"/>
    <col min="6402" max="6403" width="8.88671875" style="43"/>
    <col min="6404" max="6404" width="7.44140625" style="43" customWidth="1"/>
    <col min="6405" max="6407" width="8.88671875" style="43"/>
    <col min="6408" max="6408" width="8.5546875" style="43" customWidth="1"/>
    <col min="6409" max="6409" width="2.21875" style="43" customWidth="1"/>
    <col min="6410" max="6410" width="7.88671875" style="43" customWidth="1"/>
    <col min="6411" max="6411" width="7.6640625" style="43" customWidth="1"/>
    <col min="6412" max="6412" width="12.5546875" style="43" customWidth="1"/>
    <col min="6413" max="6656" width="8.88671875" style="43"/>
    <col min="6657" max="6657" width="25.44140625" style="43" customWidth="1"/>
    <col min="6658" max="6659" width="8.88671875" style="43"/>
    <col min="6660" max="6660" width="7.44140625" style="43" customWidth="1"/>
    <col min="6661" max="6663" width="8.88671875" style="43"/>
    <col min="6664" max="6664" width="8.5546875" style="43" customWidth="1"/>
    <col min="6665" max="6665" width="2.21875" style="43" customWidth="1"/>
    <col min="6666" max="6666" width="7.88671875" style="43" customWidth="1"/>
    <col min="6667" max="6667" width="7.6640625" style="43" customWidth="1"/>
    <col min="6668" max="6668" width="12.5546875" style="43" customWidth="1"/>
    <col min="6669" max="6912" width="8.88671875" style="43"/>
    <col min="6913" max="6913" width="25.44140625" style="43" customWidth="1"/>
    <col min="6914" max="6915" width="8.88671875" style="43"/>
    <col min="6916" max="6916" width="7.44140625" style="43" customWidth="1"/>
    <col min="6917" max="6919" width="8.88671875" style="43"/>
    <col min="6920" max="6920" width="8.5546875" style="43" customWidth="1"/>
    <col min="6921" max="6921" width="2.21875" style="43" customWidth="1"/>
    <col min="6922" max="6922" width="7.88671875" style="43" customWidth="1"/>
    <col min="6923" max="6923" width="7.6640625" style="43" customWidth="1"/>
    <col min="6924" max="6924" width="12.5546875" style="43" customWidth="1"/>
    <col min="6925" max="7168" width="8.88671875" style="43"/>
    <col min="7169" max="7169" width="25.44140625" style="43" customWidth="1"/>
    <col min="7170" max="7171" width="8.88671875" style="43"/>
    <col min="7172" max="7172" width="7.44140625" style="43" customWidth="1"/>
    <col min="7173" max="7175" width="8.88671875" style="43"/>
    <col min="7176" max="7176" width="8.5546875" style="43" customWidth="1"/>
    <col min="7177" max="7177" width="2.21875" style="43" customWidth="1"/>
    <col min="7178" max="7178" width="7.88671875" style="43" customWidth="1"/>
    <col min="7179" max="7179" width="7.6640625" style="43" customWidth="1"/>
    <col min="7180" max="7180" width="12.5546875" style="43" customWidth="1"/>
    <col min="7181" max="7424" width="8.88671875" style="43"/>
    <col min="7425" max="7425" width="25.44140625" style="43" customWidth="1"/>
    <col min="7426" max="7427" width="8.88671875" style="43"/>
    <col min="7428" max="7428" width="7.44140625" style="43" customWidth="1"/>
    <col min="7429" max="7431" width="8.88671875" style="43"/>
    <col min="7432" max="7432" width="8.5546875" style="43" customWidth="1"/>
    <col min="7433" max="7433" width="2.21875" style="43" customWidth="1"/>
    <col min="7434" max="7434" width="7.88671875" style="43" customWidth="1"/>
    <col min="7435" max="7435" width="7.6640625" style="43" customWidth="1"/>
    <col min="7436" max="7436" width="12.5546875" style="43" customWidth="1"/>
    <col min="7437" max="7680" width="8.88671875" style="43"/>
    <col min="7681" max="7681" width="25.44140625" style="43" customWidth="1"/>
    <col min="7682" max="7683" width="8.88671875" style="43"/>
    <col min="7684" max="7684" width="7.44140625" style="43" customWidth="1"/>
    <col min="7685" max="7687" width="8.88671875" style="43"/>
    <col min="7688" max="7688" width="8.5546875" style="43" customWidth="1"/>
    <col min="7689" max="7689" width="2.21875" style="43" customWidth="1"/>
    <col min="7690" max="7690" width="7.88671875" style="43" customWidth="1"/>
    <col min="7691" max="7691" width="7.6640625" style="43" customWidth="1"/>
    <col min="7692" max="7692" width="12.5546875" style="43" customWidth="1"/>
    <col min="7693" max="7936" width="8.88671875" style="43"/>
    <col min="7937" max="7937" width="25.44140625" style="43" customWidth="1"/>
    <col min="7938" max="7939" width="8.88671875" style="43"/>
    <col min="7940" max="7940" width="7.44140625" style="43" customWidth="1"/>
    <col min="7941" max="7943" width="8.88671875" style="43"/>
    <col min="7944" max="7944" width="8.5546875" style="43" customWidth="1"/>
    <col min="7945" max="7945" width="2.21875" style="43" customWidth="1"/>
    <col min="7946" max="7946" width="7.88671875" style="43" customWidth="1"/>
    <col min="7947" max="7947" width="7.6640625" style="43" customWidth="1"/>
    <col min="7948" max="7948" width="12.5546875" style="43" customWidth="1"/>
    <col min="7949" max="8192" width="8.88671875" style="43"/>
    <col min="8193" max="8193" width="25.44140625" style="43" customWidth="1"/>
    <col min="8194" max="8195" width="8.88671875" style="43"/>
    <col min="8196" max="8196" width="7.44140625" style="43" customWidth="1"/>
    <col min="8197" max="8199" width="8.88671875" style="43"/>
    <col min="8200" max="8200" width="8.5546875" style="43" customWidth="1"/>
    <col min="8201" max="8201" width="2.21875" style="43" customWidth="1"/>
    <col min="8202" max="8202" width="7.88671875" style="43" customWidth="1"/>
    <col min="8203" max="8203" width="7.6640625" style="43" customWidth="1"/>
    <col min="8204" max="8204" width="12.5546875" style="43" customWidth="1"/>
    <col min="8205" max="8448" width="8.88671875" style="43"/>
    <col min="8449" max="8449" width="25.44140625" style="43" customWidth="1"/>
    <col min="8450" max="8451" width="8.88671875" style="43"/>
    <col min="8452" max="8452" width="7.44140625" style="43" customWidth="1"/>
    <col min="8453" max="8455" width="8.88671875" style="43"/>
    <col min="8456" max="8456" width="8.5546875" style="43" customWidth="1"/>
    <col min="8457" max="8457" width="2.21875" style="43" customWidth="1"/>
    <col min="8458" max="8458" width="7.88671875" style="43" customWidth="1"/>
    <col min="8459" max="8459" width="7.6640625" style="43" customWidth="1"/>
    <col min="8460" max="8460" width="12.5546875" style="43" customWidth="1"/>
    <col min="8461" max="8704" width="8.88671875" style="43"/>
    <col min="8705" max="8705" width="25.44140625" style="43" customWidth="1"/>
    <col min="8706" max="8707" width="8.88671875" style="43"/>
    <col min="8708" max="8708" width="7.44140625" style="43" customWidth="1"/>
    <col min="8709" max="8711" width="8.88671875" style="43"/>
    <col min="8712" max="8712" width="8.5546875" style="43" customWidth="1"/>
    <col min="8713" max="8713" width="2.21875" style="43" customWidth="1"/>
    <col min="8714" max="8714" width="7.88671875" style="43" customWidth="1"/>
    <col min="8715" max="8715" width="7.6640625" style="43" customWidth="1"/>
    <col min="8716" max="8716" width="12.5546875" style="43" customWidth="1"/>
    <col min="8717" max="8960" width="8.88671875" style="43"/>
    <col min="8961" max="8961" width="25.44140625" style="43" customWidth="1"/>
    <col min="8962" max="8963" width="8.88671875" style="43"/>
    <col min="8964" max="8964" width="7.44140625" style="43" customWidth="1"/>
    <col min="8965" max="8967" width="8.88671875" style="43"/>
    <col min="8968" max="8968" width="8.5546875" style="43" customWidth="1"/>
    <col min="8969" max="8969" width="2.21875" style="43" customWidth="1"/>
    <col min="8970" max="8970" width="7.88671875" style="43" customWidth="1"/>
    <col min="8971" max="8971" width="7.6640625" style="43" customWidth="1"/>
    <col min="8972" max="8972" width="12.5546875" style="43" customWidth="1"/>
    <col min="8973" max="9216" width="8.88671875" style="43"/>
    <col min="9217" max="9217" width="25.44140625" style="43" customWidth="1"/>
    <col min="9218" max="9219" width="8.88671875" style="43"/>
    <col min="9220" max="9220" width="7.44140625" style="43" customWidth="1"/>
    <col min="9221" max="9223" width="8.88671875" style="43"/>
    <col min="9224" max="9224" width="8.5546875" style="43" customWidth="1"/>
    <col min="9225" max="9225" width="2.21875" style="43" customWidth="1"/>
    <col min="9226" max="9226" width="7.88671875" style="43" customWidth="1"/>
    <col min="9227" max="9227" width="7.6640625" style="43" customWidth="1"/>
    <col min="9228" max="9228" width="12.5546875" style="43" customWidth="1"/>
    <col min="9229" max="9472" width="8.88671875" style="43"/>
    <col min="9473" max="9473" width="25.44140625" style="43" customWidth="1"/>
    <col min="9474" max="9475" width="8.88671875" style="43"/>
    <col min="9476" max="9476" width="7.44140625" style="43" customWidth="1"/>
    <col min="9477" max="9479" width="8.88671875" style="43"/>
    <col min="9480" max="9480" width="8.5546875" style="43" customWidth="1"/>
    <col min="9481" max="9481" width="2.21875" style="43" customWidth="1"/>
    <col min="9482" max="9482" width="7.88671875" style="43" customWidth="1"/>
    <col min="9483" max="9483" width="7.6640625" style="43" customWidth="1"/>
    <col min="9484" max="9484" width="12.5546875" style="43" customWidth="1"/>
    <col min="9485" max="9728" width="8.88671875" style="43"/>
    <col min="9729" max="9729" width="25.44140625" style="43" customWidth="1"/>
    <col min="9730" max="9731" width="8.88671875" style="43"/>
    <col min="9732" max="9732" width="7.44140625" style="43" customWidth="1"/>
    <col min="9733" max="9735" width="8.88671875" style="43"/>
    <col min="9736" max="9736" width="8.5546875" style="43" customWidth="1"/>
    <col min="9737" max="9737" width="2.21875" style="43" customWidth="1"/>
    <col min="9738" max="9738" width="7.88671875" style="43" customWidth="1"/>
    <col min="9739" max="9739" width="7.6640625" style="43" customWidth="1"/>
    <col min="9740" max="9740" width="12.5546875" style="43" customWidth="1"/>
    <col min="9741" max="9984" width="8.88671875" style="43"/>
    <col min="9985" max="9985" width="25.44140625" style="43" customWidth="1"/>
    <col min="9986" max="9987" width="8.88671875" style="43"/>
    <col min="9988" max="9988" width="7.44140625" style="43" customWidth="1"/>
    <col min="9989" max="9991" width="8.88671875" style="43"/>
    <col min="9992" max="9992" width="8.5546875" style="43" customWidth="1"/>
    <col min="9993" max="9993" width="2.21875" style="43" customWidth="1"/>
    <col min="9994" max="9994" width="7.88671875" style="43" customWidth="1"/>
    <col min="9995" max="9995" width="7.6640625" style="43" customWidth="1"/>
    <col min="9996" max="9996" width="12.5546875" style="43" customWidth="1"/>
    <col min="9997" max="10240" width="8.88671875" style="43"/>
    <col min="10241" max="10241" width="25.44140625" style="43" customWidth="1"/>
    <col min="10242" max="10243" width="8.88671875" style="43"/>
    <col min="10244" max="10244" width="7.44140625" style="43" customWidth="1"/>
    <col min="10245" max="10247" width="8.88671875" style="43"/>
    <col min="10248" max="10248" width="8.5546875" style="43" customWidth="1"/>
    <col min="10249" max="10249" width="2.21875" style="43" customWidth="1"/>
    <col min="10250" max="10250" width="7.88671875" style="43" customWidth="1"/>
    <col min="10251" max="10251" width="7.6640625" style="43" customWidth="1"/>
    <col min="10252" max="10252" width="12.5546875" style="43" customWidth="1"/>
    <col min="10253" max="10496" width="8.88671875" style="43"/>
    <col min="10497" max="10497" width="25.44140625" style="43" customWidth="1"/>
    <col min="10498" max="10499" width="8.88671875" style="43"/>
    <col min="10500" max="10500" width="7.44140625" style="43" customWidth="1"/>
    <col min="10501" max="10503" width="8.88671875" style="43"/>
    <col min="10504" max="10504" width="8.5546875" style="43" customWidth="1"/>
    <col min="10505" max="10505" width="2.21875" style="43" customWidth="1"/>
    <col min="10506" max="10506" width="7.88671875" style="43" customWidth="1"/>
    <col min="10507" max="10507" width="7.6640625" style="43" customWidth="1"/>
    <col min="10508" max="10508" width="12.5546875" style="43" customWidth="1"/>
    <col min="10509" max="10752" width="8.88671875" style="43"/>
    <col min="10753" max="10753" width="25.44140625" style="43" customWidth="1"/>
    <col min="10754" max="10755" width="8.88671875" style="43"/>
    <col min="10756" max="10756" width="7.44140625" style="43" customWidth="1"/>
    <col min="10757" max="10759" width="8.88671875" style="43"/>
    <col min="10760" max="10760" width="8.5546875" style="43" customWidth="1"/>
    <col min="10761" max="10761" width="2.21875" style="43" customWidth="1"/>
    <col min="10762" max="10762" width="7.88671875" style="43" customWidth="1"/>
    <col min="10763" max="10763" width="7.6640625" style="43" customWidth="1"/>
    <col min="10764" max="10764" width="12.5546875" style="43" customWidth="1"/>
    <col min="10765" max="11008" width="8.88671875" style="43"/>
    <col min="11009" max="11009" width="25.44140625" style="43" customWidth="1"/>
    <col min="11010" max="11011" width="8.88671875" style="43"/>
    <col min="11012" max="11012" width="7.44140625" style="43" customWidth="1"/>
    <col min="11013" max="11015" width="8.88671875" style="43"/>
    <col min="11016" max="11016" width="8.5546875" style="43" customWidth="1"/>
    <col min="11017" max="11017" width="2.21875" style="43" customWidth="1"/>
    <col min="11018" max="11018" width="7.88671875" style="43" customWidth="1"/>
    <col min="11019" max="11019" width="7.6640625" style="43" customWidth="1"/>
    <col min="11020" max="11020" width="12.5546875" style="43" customWidth="1"/>
    <col min="11021" max="11264" width="8.88671875" style="43"/>
    <col min="11265" max="11265" width="25.44140625" style="43" customWidth="1"/>
    <col min="11266" max="11267" width="8.88671875" style="43"/>
    <col min="11268" max="11268" width="7.44140625" style="43" customWidth="1"/>
    <col min="11269" max="11271" width="8.88671875" style="43"/>
    <col min="11272" max="11272" width="8.5546875" style="43" customWidth="1"/>
    <col min="11273" max="11273" width="2.21875" style="43" customWidth="1"/>
    <col min="11274" max="11274" width="7.88671875" style="43" customWidth="1"/>
    <col min="11275" max="11275" width="7.6640625" style="43" customWidth="1"/>
    <col min="11276" max="11276" width="12.5546875" style="43" customWidth="1"/>
    <col min="11277" max="11520" width="8.88671875" style="43"/>
    <col min="11521" max="11521" width="25.44140625" style="43" customWidth="1"/>
    <col min="11522" max="11523" width="8.88671875" style="43"/>
    <col min="11524" max="11524" width="7.44140625" style="43" customWidth="1"/>
    <col min="11525" max="11527" width="8.88671875" style="43"/>
    <col min="11528" max="11528" width="8.5546875" style="43" customWidth="1"/>
    <col min="11529" max="11529" width="2.21875" style="43" customWidth="1"/>
    <col min="11530" max="11530" width="7.88671875" style="43" customWidth="1"/>
    <col min="11531" max="11531" width="7.6640625" style="43" customWidth="1"/>
    <col min="11532" max="11532" width="12.5546875" style="43" customWidth="1"/>
    <col min="11533" max="11776" width="8.88671875" style="43"/>
    <col min="11777" max="11777" width="25.44140625" style="43" customWidth="1"/>
    <col min="11778" max="11779" width="8.88671875" style="43"/>
    <col min="11780" max="11780" width="7.44140625" style="43" customWidth="1"/>
    <col min="11781" max="11783" width="8.88671875" style="43"/>
    <col min="11784" max="11784" width="8.5546875" style="43" customWidth="1"/>
    <col min="11785" max="11785" width="2.21875" style="43" customWidth="1"/>
    <col min="11786" max="11786" width="7.88671875" style="43" customWidth="1"/>
    <col min="11787" max="11787" width="7.6640625" style="43" customWidth="1"/>
    <col min="11788" max="11788" width="12.5546875" style="43" customWidth="1"/>
    <col min="11789" max="12032" width="8.88671875" style="43"/>
    <col min="12033" max="12033" width="25.44140625" style="43" customWidth="1"/>
    <col min="12034" max="12035" width="8.88671875" style="43"/>
    <col min="12036" max="12036" width="7.44140625" style="43" customWidth="1"/>
    <col min="12037" max="12039" width="8.88671875" style="43"/>
    <col min="12040" max="12040" width="8.5546875" style="43" customWidth="1"/>
    <col min="12041" max="12041" width="2.21875" style="43" customWidth="1"/>
    <col min="12042" max="12042" width="7.88671875" style="43" customWidth="1"/>
    <col min="12043" max="12043" width="7.6640625" style="43" customWidth="1"/>
    <col min="12044" max="12044" width="12.5546875" style="43" customWidth="1"/>
    <col min="12045" max="12288" width="8.88671875" style="43"/>
    <col min="12289" max="12289" width="25.44140625" style="43" customWidth="1"/>
    <col min="12290" max="12291" width="8.88671875" style="43"/>
    <col min="12292" max="12292" width="7.44140625" style="43" customWidth="1"/>
    <col min="12293" max="12295" width="8.88671875" style="43"/>
    <col min="12296" max="12296" width="8.5546875" style="43" customWidth="1"/>
    <col min="12297" max="12297" width="2.21875" style="43" customWidth="1"/>
    <col min="12298" max="12298" width="7.88671875" style="43" customWidth="1"/>
    <col min="12299" max="12299" width="7.6640625" style="43" customWidth="1"/>
    <col min="12300" max="12300" width="12.5546875" style="43" customWidth="1"/>
    <col min="12301" max="12544" width="8.88671875" style="43"/>
    <col min="12545" max="12545" width="25.44140625" style="43" customWidth="1"/>
    <col min="12546" max="12547" width="8.88671875" style="43"/>
    <col min="12548" max="12548" width="7.44140625" style="43" customWidth="1"/>
    <col min="12549" max="12551" width="8.88671875" style="43"/>
    <col min="12552" max="12552" width="8.5546875" style="43" customWidth="1"/>
    <col min="12553" max="12553" width="2.21875" style="43" customWidth="1"/>
    <col min="12554" max="12554" width="7.88671875" style="43" customWidth="1"/>
    <col min="12555" max="12555" width="7.6640625" style="43" customWidth="1"/>
    <col min="12556" max="12556" width="12.5546875" style="43" customWidth="1"/>
    <col min="12557" max="12800" width="8.88671875" style="43"/>
    <col min="12801" max="12801" width="25.44140625" style="43" customWidth="1"/>
    <col min="12802" max="12803" width="8.88671875" style="43"/>
    <col min="12804" max="12804" width="7.44140625" style="43" customWidth="1"/>
    <col min="12805" max="12807" width="8.88671875" style="43"/>
    <col min="12808" max="12808" width="8.5546875" style="43" customWidth="1"/>
    <col min="12809" max="12809" width="2.21875" style="43" customWidth="1"/>
    <col min="12810" max="12810" width="7.88671875" style="43" customWidth="1"/>
    <col min="12811" max="12811" width="7.6640625" style="43" customWidth="1"/>
    <col min="12812" max="12812" width="12.5546875" style="43" customWidth="1"/>
    <col min="12813" max="13056" width="8.88671875" style="43"/>
    <col min="13057" max="13057" width="25.44140625" style="43" customWidth="1"/>
    <col min="13058" max="13059" width="8.88671875" style="43"/>
    <col min="13060" max="13060" width="7.44140625" style="43" customWidth="1"/>
    <col min="13061" max="13063" width="8.88671875" style="43"/>
    <col min="13064" max="13064" width="8.5546875" style="43" customWidth="1"/>
    <col min="13065" max="13065" width="2.21875" style="43" customWidth="1"/>
    <col min="13066" max="13066" width="7.88671875" style="43" customWidth="1"/>
    <col min="13067" max="13067" width="7.6640625" style="43" customWidth="1"/>
    <col min="13068" max="13068" width="12.5546875" style="43" customWidth="1"/>
    <col min="13069" max="13312" width="8.88671875" style="43"/>
    <col min="13313" max="13313" width="25.44140625" style="43" customWidth="1"/>
    <col min="13314" max="13315" width="8.88671875" style="43"/>
    <col min="13316" max="13316" width="7.44140625" style="43" customWidth="1"/>
    <col min="13317" max="13319" width="8.88671875" style="43"/>
    <col min="13320" max="13320" width="8.5546875" style="43" customWidth="1"/>
    <col min="13321" max="13321" width="2.21875" style="43" customWidth="1"/>
    <col min="13322" max="13322" width="7.88671875" style="43" customWidth="1"/>
    <col min="13323" max="13323" width="7.6640625" style="43" customWidth="1"/>
    <col min="13324" max="13324" width="12.5546875" style="43" customWidth="1"/>
    <col min="13325" max="13568" width="8.88671875" style="43"/>
    <col min="13569" max="13569" width="25.44140625" style="43" customWidth="1"/>
    <col min="13570" max="13571" width="8.88671875" style="43"/>
    <col min="13572" max="13572" width="7.44140625" style="43" customWidth="1"/>
    <col min="13573" max="13575" width="8.88671875" style="43"/>
    <col min="13576" max="13576" width="8.5546875" style="43" customWidth="1"/>
    <col min="13577" max="13577" width="2.21875" style="43" customWidth="1"/>
    <col min="13578" max="13578" width="7.88671875" style="43" customWidth="1"/>
    <col min="13579" max="13579" width="7.6640625" style="43" customWidth="1"/>
    <col min="13580" max="13580" width="12.5546875" style="43" customWidth="1"/>
    <col min="13581" max="13824" width="8.88671875" style="43"/>
    <col min="13825" max="13825" width="25.44140625" style="43" customWidth="1"/>
    <col min="13826" max="13827" width="8.88671875" style="43"/>
    <col min="13828" max="13828" width="7.44140625" style="43" customWidth="1"/>
    <col min="13829" max="13831" width="8.88671875" style="43"/>
    <col min="13832" max="13832" width="8.5546875" style="43" customWidth="1"/>
    <col min="13833" max="13833" width="2.21875" style="43" customWidth="1"/>
    <col min="13834" max="13834" width="7.88671875" style="43" customWidth="1"/>
    <col min="13835" max="13835" width="7.6640625" style="43" customWidth="1"/>
    <col min="13836" max="13836" width="12.5546875" style="43" customWidth="1"/>
    <col min="13837" max="14080" width="8.88671875" style="43"/>
    <col min="14081" max="14081" width="25.44140625" style="43" customWidth="1"/>
    <col min="14082" max="14083" width="8.88671875" style="43"/>
    <col min="14084" max="14084" width="7.44140625" style="43" customWidth="1"/>
    <col min="14085" max="14087" width="8.88671875" style="43"/>
    <col min="14088" max="14088" width="8.5546875" style="43" customWidth="1"/>
    <col min="14089" max="14089" width="2.21875" style="43" customWidth="1"/>
    <col min="14090" max="14090" width="7.88671875" style="43" customWidth="1"/>
    <col min="14091" max="14091" width="7.6640625" style="43" customWidth="1"/>
    <col min="14092" max="14092" width="12.5546875" style="43" customWidth="1"/>
    <col min="14093" max="14336" width="8.88671875" style="43"/>
    <col min="14337" max="14337" width="25.44140625" style="43" customWidth="1"/>
    <col min="14338" max="14339" width="8.88671875" style="43"/>
    <col min="14340" max="14340" width="7.44140625" style="43" customWidth="1"/>
    <col min="14341" max="14343" width="8.88671875" style="43"/>
    <col min="14344" max="14344" width="8.5546875" style="43" customWidth="1"/>
    <col min="14345" max="14345" width="2.21875" style="43" customWidth="1"/>
    <col min="14346" max="14346" width="7.88671875" style="43" customWidth="1"/>
    <col min="14347" max="14347" width="7.6640625" style="43" customWidth="1"/>
    <col min="14348" max="14348" width="12.5546875" style="43" customWidth="1"/>
    <col min="14349" max="14592" width="8.88671875" style="43"/>
    <col min="14593" max="14593" width="25.44140625" style="43" customWidth="1"/>
    <col min="14594" max="14595" width="8.88671875" style="43"/>
    <col min="14596" max="14596" width="7.44140625" style="43" customWidth="1"/>
    <col min="14597" max="14599" width="8.88671875" style="43"/>
    <col min="14600" max="14600" width="8.5546875" style="43" customWidth="1"/>
    <col min="14601" max="14601" width="2.21875" style="43" customWidth="1"/>
    <col min="14602" max="14602" width="7.88671875" style="43" customWidth="1"/>
    <col min="14603" max="14603" width="7.6640625" style="43" customWidth="1"/>
    <col min="14604" max="14604" width="12.5546875" style="43" customWidth="1"/>
    <col min="14605" max="14848" width="8.88671875" style="43"/>
    <col min="14849" max="14849" width="25.44140625" style="43" customWidth="1"/>
    <col min="14850" max="14851" width="8.88671875" style="43"/>
    <col min="14852" max="14852" width="7.44140625" style="43" customWidth="1"/>
    <col min="14853" max="14855" width="8.88671875" style="43"/>
    <col min="14856" max="14856" width="8.5546875" style="43" customWidth="1"/>
    <col min="14857" max="14857" width="2.21875" style="43" customWidth="1"/>
    <col min="14858" max="14858" width="7.88671875" style="43" customWidth="1"/>
    <col min="14859" max="14859" width="7.6640625" style="43" customWidth="1"/>
    <col min="14860" max="14860" width="12.5546875" style="43" customWidth="1"/>
    <col min="14861" max="15104" width="8.88671875" style="43"/>
    <col min="15105" max="15105" width="25.44140625" style="43" customWidth="1"/>
    <col min="15106" max="15107" width="8.88671875" style="43"/>
    <col min="15108" max="15108" width="7.44140625" style="43" customWidth="1"/>
    <col min="15109" max="15111" width="8.88671875" style="43"/>
    <col min="15112" max="15112" width="8.5546875" style="43" customWidth="1"/>
    <col min="15113" max="15113" width="2.21875" style="43" customWidth="1"/>
    <col min="15114" max="15114" width="7.88671875" style="43" customWidth="1"/>
    <col min="15115" max="15115" width="7.6640625" style="43" customWidth="1"/>
    <col min="15116" max="15116" width="12.5546875" style="43" customWidth="1"/>
    <col min="15117" max="15360" width="8.88671875" style="43"/>
    <col min="15361" max="15361" width="25.44140625" style="43" customWidth="1"/>
    <col min="15362" max="15363" width="8.88671875" style="43"/>
    <col min="15364" max="15364" width="7.44140625" style="43" customWidth="1"/>
    <col min="15365" max="15367" width="8.88671875" style="43"/>
    <col min="15368" max="15368" width="8.5546875" style="43" customWidth="1"/>
    <col min="15369" max="15369" width="2.21875" style="43" customWidth="1"/>
    <col min="15370" max="15370" width="7.88671875" style="43" customWidth="1"/>
    <col min="15371" max="15371" width="7.6640625" style="43" customWidth="1"/>
    <col min="15372" max="15372" width="12.5546875" style="43" customWidth="1"/>
    <col min="15373" max="15616" width="8.88671875" style="43"/>
    <col min="15617" max="15617" width="25.44140625" style="43" customWidth="1"/>
    <col min="15618" max="15619" width="8.88671875" style="43"/>
    <col min="15620" max="15620" width="7.44140625" style="43" customWidth="1"/>
    <col min="15621" max="15623" width="8.88671875" style="43"/>
    <col min="15624" max="15624" width="8.5546875" style="43" customWidth="1"/>
    <col min="15625" max="15625" width="2.21875" style="43" customWidth="1"/>
    <col min="15626" max="15626" width="7.88671875" style="43" customWidth="1"/>
    <col min="15627" max="15627" width="7.6640625" style="43" customWidth="1"/>
    <col min="15628" max="15628" width="12.5546875" style="43" customWidth="1"/>
    <col min="15629" max="15872" width="8.88671875" style="43"/>
    <col min="15873" max="15873" width="25.44140625" style="43" customWidth="1"/>
    <col min="15874" max="15875" width="8.88671875" style="43"/>
    <col min="15876" max="15876" width="7.44140625" style="43" customWidth="1"/>
    <col min="15877" max="15879" width="8.88671875" style="43"/>
    <col min="15880" max="15880" width="8.5546875" style="43" customWidth="1"/>
    <col min="15881" max="15881" width="2.21875" style="43" customWidth="1"/>
    <col min="15882" max="15882" width="7.88671875" style="43" customWidth="1"/>
    <col min="15883" max="15883" width="7.6640625" style="43" customWidth="1"/>
    <col min="15884" max="15884" width="12.5546875" style="43" customWidth="1"/>
    <col min="15885" max="16128" width="8.88671875" style="43"/>
    <col min="16129" max="16129" width="25.44140625" style="43" customWidth="1"/>
    <col min="16130" max="16131" width="8.88671875" style="43"/>
    <col min="16132" max="16132" width="7.44140625" style="43" customWidth="1"/>
    <col min="16133" max="16135" width="8.88671875" style="43"/>
    <col min="16136" max="16136" width="8.5546875" style="43" customWidth="1"/>
    <col min="16137" max="16137" width="2.21875" style="43" customWidth="1"/>
    <col min="16138" max="16138" width="7.88671875" style="43" customWidth="1"/>
    <col min="16139" max="16139" width="7.6640625" style="43" customWidth="1"/>
    <col min="16140" max="16140" width="12.5546875" style="43" customWidth="1"/>
    <col min="16141" max="16384" width="8.88671875" style="43"/>
  </cols>
  <sheetData>
    <row r="1" spans="1:12" ht="36" customHeight="1">
      <c r="A1" s="181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20.100000000000001" customHeight="1"/>
    <row r="3" spans="1:12" ht="21" customHeight="1">
      <c r="A3" s="183" t="s">
        <v>35</v>
      </c>
      <c r="B3" s="184"/>
      <c r="C3" s="185"/>
      <c r="D3" s="175" t="s">
        <v>36</v>
      </c>
      <c r="E3" s="175" t="s">
        <v>67</v>
      </c>
      <c r="F3" s="189" t="s">
        <v>57</v>
      </c>
      <c r="G3" s="175" t="s">
        <v>62</v>
      </c>
      <c r="H3" s="191" t="s">
        <v>68</v>
      </c>
      <c r="I3" s="192"/>
      <c r="J3" s="192"/>
      <c r="K3" s="45"/>
      <c r="L3" s="175" t="s">
        <v>69</v>
      </c>
    </row>
    <row r="4" spans="1:12" ht="20.100000000000001" customHeight="1">
      <c r="A4" s="186"/>
      <c r="B4" s="187"/>
      <c r="C4" s="188"/>
      <c r="D4" s="177"/>
      <c r="E4" s="177"/>
      <c r="F4" s="190"/>
      <c r="G4" s="177"/>
      <c r="H4" s="46" t="s">
        <v>60</v>
      </c>
      <c r="I4" s="47" t="s">
        <v>59</v>
      </c>
      <c r="J4" s="48" t="s">
        <v>61</v>
      </c>
      <c r="K4" s="49" t="s">
        <v>70</v>
      </c>
      <c r="L4" s="177"/>
    </row>
    <row r="5" spans="1:12" ht="24.95" customHeight="1">
      <c r="A5" s="157" t="s">
        <v>71</v>
      </c>
      <c r="B5" s="158"/>
      <c r="C5" s="159"/>
      <c r="D5" s="50" t="s">
        <v>37</v>
      </c>
      <c r="E5" s="51">
        <f>SUM(E6:E8)</f>
        <v>13.798000000000011</v>
      </c>
      <c r="F5" s="52"/>
      <c r="G5" s="53">
        <f>SUM(G6:G8)</f>
        <v>226.01999999999998</v>
      </c>
      <c r="H5" s="166"/>
      <c r="I5" s="167"/>
      <c r="J5" s="167"/>
      <c r="K5" s="168"/>
      <c r="L5" s="175"/>
    </row>
    <row r="6" spans="1:12" ht="24.95" customHeight="1">
      <c r="A6" s="160"/>
      <c r="B6" s="161"/>
      <c r="C6" s="162"/>
      <c r="D6" s="50" t="s">
        <v>9</v>
      </c>
      <c r="E6" s="51">
        <f>SUMIF(F9:F124,12,E9:E124)</f>
        <v>4.0230000000000077</v>
      </c>
      <c r="F6" s="52">
        <v>12</v>
      </c>
      <c r="G6" s="53">
        <f>ROUNDDOWN(E6*F6,3)</f>
        <v>48.276000000000003</v>
      </c>
      <c r="H6" s="169"/>
      <c r="I6" s="170"/>
      <c r="J6" s="170"/>
      <c r="K6" s="171"/>
      <c r="L6" s="176"/>
    </row>
    <row r="7" spans="1:12" ht="24.95" customHeight="1">
      <c r="A7" s="160"/>
      <c r="B7" s="161"/>
      <c r="C7" s="162"/>
      <c r="D7" s="50" t="s">
        <v>37</v>
      </c>
      <c r="E7" s="51">
        <f>SUMIF(F9:F124,16,E9:E124)</f>
        <v>7.1070000000000029</v>
      </c>
      <c r="F7" s="52">
        <v>16</v>
      </c>
      <c r="G7" s="53">
        <f>ROUNDDOWN(E7*F7,3)</f>
        <v>113.712</v>
      </c>
      <c r="H7" s="169"/>
      <c r="I7" s="170"/>
      <c r="J7" s="170"/>
      <c r="K7" s="171"/>
      <c r="L7" s="176"/>
    </row>
    <row r="8" spans="1:12" ht="24.95" customHeight="1">
      <c r="A8" s="163"/>
      <c r="B8" s="164"/>
      <c r="C8" s="165"/>
      <c r="D8" s="50" t="s">
        <v>37</v>
      </c>
      <c r="E8" s="51">
        <f>SUMIF(F9:F124,24,E9:E124)</f>
        <v>2.6680000000000006</v>
      </c>
      <c r="F8" s="52">
        <v>24</v>
      </c>
      <c r="G8" s="53">
        <f>ROUNDDOWN(E8*F8,3)</f>
        <v>64.031999999999996</v>
      </c>
      <c r="H8" s="172"/>
      <c r="I8" s="173"/>
      <c r="J8" s="173"/>
      <c r="K8" s="174"/>
      <c r="L8" s="177"/>
    </row>
    <row r="9" spans="1:12" ht="20.100000000000001" customHeight="1">
      <c r="A9" s="140" t="s">
        <v>72</v>
      </c>
      <c r="B9" s="54" t="s">
        <v>38</v>
      </c>
      <c r="C9" s="54" t="s">
        <v>73</v>
      </c>
      <c r="D9" s="54" t="s">
        <v>37</v>
      </c>
      <c r="E9" s="55">
        <f>J9-H9-K9</f>
        <v>0.22600000000000003</v>
      </c>
      <c r="F9" s="56">
        <v>16</v>
      </c>
      <c r="G9" s="57">
        <f>E9*F9</f>
        <v>3.6160000000000005</v>
      </c>
      <c r="H9" s="58">
        <v>-0.28000000000000003</v>
      </c>
      <c r="I9" s="59" t="s">
        <v>59</v>
      </c>
      <c r="J9" s="60">
        <v>-5.3999999999999999E-2</v>
      </c>
      <c r="K9" s="61"/>
      <c r="L9" s="62"/>
    </row>
    <row r="10" spans="1:12" ht="20.100000000000001" customHeight="1">
      <c r="A10" s="140"/>
      <c r="B10" s="54" t="s">
        <v>74</v>
      </c>
      <c r="C10" s="54" t="s">
        <v>75</v>
      </c>
      <c r="D10" s="54" t="s">
        <v>37</v>
      </c>
      <c r="E10" s="55">
        <f t="shared" ref="E10:E73" si="0">J10-H10-K10</f>
        <v>0.22700000000000004</v>
      </c>
      <c r="F10" s="56">
        <v>16</v>
      </c>
      <c r="G10" s="57">
        <f t="shared" ref="G10:G72" si="1">E10*F10</f>
        <v>3.6320000000000006</v>
      </c>
      <c r="H10" s="63">
        <v>-0.28000000000000003</v>
      </c>
      <c r="I10" s="59" t="s">
        <v>59</v>
      </c>
      <c r="J10" s="64">
        <v>-5.2999999999999999E-2</v>
      </c>
      <c r="K10" s="61"/>
      <c r="L10" s="62"/>
    </row>
    <row r="11" spans="1:12" ht="20.100000000000001" customHeight="1">
      <c r="A11" s="178" t="s">
        <v>72</v>
      </c>
      <c r="B11" s="65" t="s">
        <v>38</v>
      </c>
      <c r="C11" s="146" t="s">
        <v>76</v>
      </c>
      <c r="D11" s="65" t="s">
        <v>37</v>
      </c>
      <c r="E11" s="66">
        <f t="shared" si="0"/>
        <v>0.7390000000000001</v>
      </c>
      <c r="F11" s="67"/>
      <c r="G11" s="68"/>
      <c r="H11" s="69">
        <v>-5.3999999999999999E-2</v>
      </c>
      <c r="I11" s="70" t="s">
        <v>77</v>
      </c>
      <c r="J11" s="71">
        <v>0.754</v>
      </c>
      <c r="K11" s="65">
        <v>6.9000000000000006E-2</v>
      </c>
      <c r="L11" s="49"/>
    </row>
    <row r="12" spans="1:12" ht="20.100000000000001" customHeight="1">
      <c r="A12" s="179"/>
      <c r="B12" s="65" t="s">
        <v>74</v>
      </c>
      <c r="C12" s="147"/>
      <c r="D12" s="65" t="s">
        <v>78</v>
      </c>
      <c r="E12" s="66">
        <f t="shared" si="0"/>
        <v>8.7999999999999995E-2</v>
      </c>
      <c r="F12" s="67"/>
      <c r="G12" s="68"/>
      <c r="H12" s="46">
        <v>-5.2999999999999999E-2</v>
      </c>
      <c r="I12" s="70" t="s">
        <v>77</v>
      </c>
      <c r="J12" s="72">
        <v>3.5000000000000003E-2</v>
      </c>
      <c r="K12" s="73"/>
      <c r="L12" s="49"/>
    </row>
    <row r="13" spans="1:12" ht="20.100000000000001" customHeight="1">
      <c r="A13" s="179"/>
      <c r="B13" s="54" t="s">
        <v>79</v>
      </c>
      <c r="C13" s="54" t="s">
        <v>81</v>
      </c>
      <c r="D13" s="54" t="s">
        <v>78</v>
      </c>
      <c r="E13" s="55">
        <f t="shared" si="0"/>
        <v>0.253</v>
      </c>
      <c r="F13" s="56">
        <v>16</v>
      </c>
      <c r="G13" s="57">
        <f t="shared" si="1"/>
        <v>4.048</v>
      </c>
      <c r="H13" s="63">
        <v>3.5000000000000003E-2</v>
      </c>
      <c r="I13" s="74" t="s">
        <v>82</v>
      </c>
      <c r="J13" s="75">
        <v>0.28799999999999998</v>
      </c>
      <c r="K13" s="54"/>
      <c r="L13" s="62"/>
    </row>
    <row r="14" spans="1:12" ht="20.100000000000001" customHeight="1">
      <c r="A14" s="180"/>
      <c r="B14" s="65" t="s">
        <v>79</v>
      </c>
      <c r="C14" s="65" t="s">
        <v>83</v>
      </c>
      <c r="D14" s="65" t="s">
        <v>78</v>
      </c>
      <c r="E14" s="66">
        <f t="shared" si="0"/>
        <v>0.39500000000000002</v>
      </c>
      <c r="F14" s="67"/>
      <c r="G14" s="68"/>
      <c r="H14" s="46">
        <v>0.28799999999999998</v>
      </c>
      <c r="I14" s="47"/>
      <c r="J14" s="72">
        <v>0.755</v>
      </c>
      <c r="K14" s="65">
        <v>7.1999999999999995E-2</v>
      </c>
      <c r="L14" s="49"/>
    </row>
    <row r="15" spans="1:12" ht="20.100000000000001" customHeight="1">
      <c r="A15" s="140" t="s">
        <v>84</v>
      </c>
      <c r="B15" s="54" t="s">
        <v>85</v>
      </c>
      <c r="C15" s="141" t="s">
        <v>83</v>
      </c>
      <c r="D15" s="54" t="s">
        <v>78</v>
      </c>
      <c r="E15" s="55">
        <f t="shared" si="0"/>
        <v>0.14900000000000002</v>
      </c>
      <c r="F15" s="56">
        <v>12</v>
      </c>
      <c r="G15" s="57">
        <f t="shared" si="1"/>
        <v>1.7880000000000003</v>
      </c>
      <c r="H15" s="57">
        <v>0.754</v>
      </c>
      <c r="I15" s="59" t="s">
        <v>77</v>
      </c>
      <c r="J15" s="76">
        <v>0.90300000000000002</v>
      </c>
      <c r="K15" s="54"/>
      <c r="L15" s="62"/>
    </row>
    <row r="16" spans="1:12" ht="20.100000000000001" customHeight="1">
      <c r="A16" s="140"/>
      <c r="B16" s="54" t="s">
        <v>74</v>
      </c>
      <c r="C16" s="142"/>
      <c r="D16" s="54" t="s">
        <v>78</v>
      </c>
      <c r="E16" s="55">
        <f t="shared" si="0"/>
        <v>0.14900000000000002</v>
      </c>
      <c r="F16" s="56">
        <v>12</v>
      </c>
      <c r="G16" s="57">
        <f t="shared" si="1"/>
        <v>1.7880000000000003</v>
      </c>
      <c r="H16" s="77">
        <v>0.755</v>
      </c>
      <c r="I16" s="74"/>
      <c r="J16" s="75">
        <v>0.90400000000000003</v>
      </c>
      <c r="K16" s="54"/>
      <c r="L16" s="62"/>
    </row>
    <row r="17" spans="1:12" ht="20.100000000000001" customHeight="1">
      <c r="A17" s="140" t="s">
        <v>86</v>
      </c>
      <c r="B17" s="78" t="s">
        <v>85</v>
      </c>
      <c r="C17" s="146" t="s">
        <v>83</v>
      </c>
      <c r="D17" s="65" t="s">
        <v>78</v>
      </c>
      <c r="E17" s="66">
        <f t="shared" si="0"/>
        <v>0.83399999999999996</v>
      </c>
      <c r="F17" s="67"/>
      <c r="G17" s="68"/>
      <c r="H17" s="69">
        <v>0.90300000000000002</v>
      </c>
      <c r="I17" s="70" t="s">
        <v>77</v>
      </c>
      <c r="J17" s="79">
        <v>1.829</v>
      </c>
      <c r="K17" s="65">
        <v>9.1999999999999998E-2</v>
      </c>
      <c r="L17" s="49"/>
    </row>
    <row r="18" spans="1:12" ht="20.100000000000001" customHeight="1">
      <c r="A18" s="140"/>
      <c r="B18" s="78" t="s">
        <v>74</v>
      </c>
      <c r="C18" s="147"/>
      <c r="D18" s="65" t="s">
        <v>78</v>
      </c>
      <c r="E18" s="66">
        <f t="shared" si="0"/>
        <v>0.87</v>
      </c>
      <c r="F18" s="67"/>
      <c r="G18" s="68"/>
      <c r="H18" s="46">
        <v>0.90400000000000003</v>
      </c>
      <c r="I18" s="47"/>
      <c r="J18" s="48">
        <v>1.83</v>
      </c>
      <c r="K18" s="65">
        <v>5.6000000000000001E-2</v>
      </c>
      <c r="L18" s="49"/>
    </row>
    <row r="19" spans="1:12" ht="20.100000000000001" customHeight="1">
      <c r="A19" s="140" t="s">
        <v>87</v>
      </c>
      <c r="B19" s="54" t="s">
        <v>85</v>
      </c>
      <c r="C19" s="141" t="s">
        <v>83</v>
      </c>
      <c r="D19" s="54" t="s">
        <v>78</v>
      </c>
      <c r="E19" s="55">
        <f t="shared" si="0"/>
        <v>0.14900000000000002</v>
      </c>
      <c r="F19" s="56">
        <v>12</v>
      </c>
      <c r="G19" s="57">
        <f t="shared" si="1"/>
        <v>1.7880000000000003</v>
      </c>
      <c r="H19" s="58">
        <v>1.829</v>
      </c>
      <c r="I19" s="59" t="s">
        <v>82</v>
      </c>
      <c r="J19" s="60">
        <v>1.978</v>
      </c>
      <c r="K19" s="54"/>
      <c r="L19" s="62"/>
    </row>
    <row r="20" spans="1:12" ht="20.100000000000001" customHeight="1">
      <c r="A20" s="140"/>
      <c r="B20" s="54" t="s">
        <v>74</v>
      </c>
      <c r="C20" s="142"/>
      <c r="D20" s="54" t="s">
        <v>37</v>
      </c>
      <c r="E20" s="55">
        <f t="shared" si="0"/>
        <v>0.14900000000000002</v>
      </c>
      <c r="F20" s="56">
        <v>12</v>
      </c>
      <c r="G20" s="57">
        <f t="shared" si="1"/>
        <v>1.7880000000000003</v>
      </c>
      <c r="H20" s="63">
        <v>1.83</v>
      </c>
      <c r="I20" s="74"/>
      <c r="J20" s="64">
        <v>1.9790000000000001</v>
      </c>
      <c r="K20" s="54"/>
      <c r="L20" s="62"/>
    </row>
    <row r="21" spans="1:12" ht="20.100000000000001" customHeight="1">
      <c r="A21" s="140" t="s">
        <v>88</v>
      </c>
      <c r="B21" s="78" t="s">
        <v>85</v>
      </c>
      <c r="C21" s="146" t="s">
        <v>83</v>
      </c>
      <c r="D21" s="65" t="s">
        <v>78</v>
      </c>
      <c r="E21" s="66">
        <f t="shared" si="0"/>
        <v>0.77600000000000002</v>
      </c>
      <c r="F21" s="67"/>
      <c r="G21" s="68"/>
      <c r="H21" s="69">
        <v>1.978</v>
      </c>
      <c r="I21" s="70" t="s">
        <v>77</v>
      </c>
      <c r="J21" s="79">
        <v>2.754</v>
      </c>
      <c r="K21" s="65"/>
      <c r="L21" s="49"/>
    </row>
    <row r="22" spans="1:12" ht="20.100000000000001" customHeight="1">
      <c r="A22" s="140"/>
      <c r="B22" s="78" t="s">
        <v>74</v>
      </c>
      <c r="C22" s="147"/>
      <c r="D22" s="65" t="s">
        <v>78</v>
      </c>
      <c r="E22" s="66">
        <f t="shared" si="0"/>
        <v>0.7759999999999998</v>
      </c>
      <c r="F22" s="67"/>
      <c r="G22" s="68"/>
      <c r="H22" s="46">
        <v>1.9790000000000001</v>
      </c>
      <c r="I22" s="47"/>
      <c r="J22" s="48">
        <v>2.7549999999999999</v>
      </c>
      <c r="K22" s="65"/>
      <c r="L22" s="49"/>
    </row>
    <row r="23" spans="1:12" ht="20.100000000000001" customHeight="1">
      <c r="A23" s="140" t="s">
        <v>89</v>
      </c>
      <c r="B23" s="54" t="s">
        <v>85</v>
      </c>
      <c r="C23" s="141" t="s">
        <v>83</v>
      </c>
      <c r="D23" s="54" t="s">
        <v>78</v>
      </c>
      <c r="E23" s="55">
        <f t="shared" si="0"/>
        <v>0.14900000000000002</v>
      </c>
      <c r="F23" s="56">
        <v>12</v>
      </c>
      <c r="G23" s="57">
        <f t="shared" si="1"/>
        <v>1.7880000000000003</v>
      </c>
      <c r="H23" s="58">
        <v>2.754</v>
      </c>
      <c r="I23" s="59" t="s">
        <v>77</v>
      </c>
      <c r="J23" s="60">
        <v>2.903</v>
      </c>
      <c r="K23" s="54"/>
      <c r="L23" s="62"/>
    </row>
    <row r="24" spans="1:12" ht="20.100000000000001" customHeight="1">
      <c r="A24" s="140"/>
      <c r="B24" s="54" t="s">
        <v>74</v>
      </c>
      <c r="C24" s="142"/>
      <c r="D24" s="54" t="s">
        <v>78</v>
      </c>
      <c r="E24" s="55">
        <f t="shared" si="0"/>
        <v>0.14900000000000002</v>
      </c>
      <c r="F24" s="56">
        <v>12</v>
      </c>
      <c r="G24" s="57">
        <f t="shared" si="1"/>
        <v>1.7880000000000003</v>
      </c>
      <c r="H24" s="63">
        <v>2.7549999999999999</v>
      </c>
      <c r="I24" s="74"/>
      <c r="J24" s="64">
        <v>2.9039999999999999</v>
      </c>
      <c r="K24" s="54"/>
      <c r="L24" s="62"/>
    </row>
    <row r="25" spans="1:12" ht="20.100000000000001" customHeight="1">
      <c r="A25" s="146" t="s">
        <v>90</v>
      </c>
      <c r="B25" s="78" t="s">
        <v>85</v>
      </c>
      <c r="C25" s="146" t="s">
        <v>83</v>
      </c>
      <c r="D25" s="65" t="s">
        <v>78</v>
      </c>
      <c r="E25" s="66">
        <f t="shared" si="0"/>
        <v>0.20299999999999985</v>
      </c>
      <c r="F25" s="67"/>
      <c r="G25" s="68"/>
      <c r="H25" s="69">
        <v>2.903</v>
      </c>
      <c r="I25" s="70" t="s">
        <v>77</v>
      </c>
      <c r="J25" s="79">
        <v>3.1059999999999999</v>
      </c>
      <c r="K25" s="65"/>
      <c r="L25" s="49"/>
    </row>
    <row r="26" spans="1:12" ht="20.100000000000001" customHeight="1">
      <c r="A26" s="156"/>
      <c r="B26" s="78" t="s">
        <v>74</v>
      </c>
      <c r="C26" s="147"/>
      <c r="D26" s="65" t="s">
        <v>78</v>
      </c>
      <c r="E26" s="66">
        <f t="shared" si="0"/>
        <v>0.18000000000000016</v>
      </c>
      <c r="F26" s="67"/>
      <c r="G26" s="68"/>
      <c r="H26" s="46">
        <v>2.9039999999999999</v>
      </c>
      <c r="I26" s="47"/>
      <c r="J26" s="48">
        <v>3.0840000000000001</v>
      </c>
      <c r="K26" s="65"/>
      <c r="L26" s="49"/>
    </row>
    <row r="27" spans="1:12" ht="20.100000000000001" customHeight="1">
      <c r="A27" s="156"/>
      <c r="B27" s="80" t="s">
        <v>85</v>
      </c>
      <c r="C27" s="54" t="s">
        <v>91</v>
      </c>
      <c r="D27" s="54" t="s">
        <v>78</v>
      </c>
      <c r="E27" s="55">
        <f t="shared" si="0"/>
        <v>0.2370000000000001</v>
      </c>
      <c r="F27" s="56">
        <v>16</v>
      </c>
      <c r="G27" s="57">
        <f t="shared" si="1"/>
        <v>3.7920000000000016</v>
      </c>
      <c r="H27" s="58">
        <v>3.1059999999999999</v>
      </c>
      <c r="I27" s="59" t="s">
        <v>77</v>
      </c>
      <c r="J27" s="60">
        <v>3.343</v>
      </c>
      <c r="K27" s="54"/>
      <c r="L27" s="62"/>
    </row>
    <row r="28" spans="1:12" ht="20.100000000000001" customHeight="1">
      <c r="A28" s="156"/>
      <c r="B28" s="80" t="s">
        <v>74</v>
      </c>
      <c r="C28" s="54" t="s">
        <v>91</v>
      </c>
      <c r="D28" s="54" t="s">
        <v>78</v>
      </c>
      <c r="E28" s="55">
        <f t="shared" si="0"/>
        <v>0.23799999999999999</v>
      </c>
      <c r="F28" s="56">
        <v>24</v>
      </c>
      <c r="G28" s="57">
        <f t="shared" si="1"/>
        <v>5.7119999999999997</v>
      </c>
      <c r="H28" s="63">
        <v>3.0840000000000001</v>
      </c>
      <c r="I28" s="74" t="s">
        <v>77</v>
      </c>
      <c r="J28" s="64">
        <v>3.3220000000000001</v>
      </c>
      <c r="K28" s="54"/>
      <c r="L28" s="62"/>
    </row>
    <row r="29" spans="1:12" ht="20.100000000000001" customHeight="1">
      <c r="A29" s="156"/>
      <c r="B29" s="78" t="s">
        <v>85</v>
      </c>
      <c r="C29" s="146" t="s">
        <v>83</v>
      </c>
      <c r="D29" s="65" t="s">
        <v>78</v>
      </c>
      <c r="E29" s="66">
        <f t="shared" si="0"/>
        <v>4.0999999999999925E-2</v>
      </c>
      <c r="F29" s="67"/>
      <c r="G29" s="68"/>
      <c r="H29" s="69">
        <v>3.343</v>
      </c>
      <c r="I29" s="70" t="s">
        <v>77</v>
      </c>
      <c r="J29" s="79">
        <v>3.3839999999999999</v>
      </c>
      <c r="K29" s="65"/>
      <c r="L29" s="49"/>
    </row>
    <row r="30" spans="1:12" ht="20.100000000000001" customHeight="1">
      <c r="A30" s="156"/>
      <c r="B30" s="78" t="s">
        <v>74</v>
      </c>
      <c r="C30" s="147"/>
      <c r="D30" s="65" t="s">
        <v>78</v>
      </c>
      <c r="E30" s="66">
        <f t="shared" si="0"/>
        <v>5.3999999999999826E-2</v>
      </c>
      <c r="F30" s="67"/>
      <c r="G30" s="68"/>
      <c r="H30" s="46">
        <v>3.3220000000000001</v>
      </c>
      <c r="I30" s="47"/>
      <c r="J30" s="48">
        <v>3.3759999999999999</v>
      </c>
      <c r="K30" s="65"/>
      <c r="L30" s="49"/>
    </row>
    <row r="31" spans="1:12" ht="20.100000000000001" customHeight="1">
      <c r="A31" s="156"/>
      <c r="B31" s="80" t="s">
        <v>85</v>
      </c>
      <c r="C31" s="54" t="s">
        <v>92</v>
      </c>
      <c r="D31" s="54" t="s">
        <v>78</v>
      </c>
      <c r="E31" s="55">
        <f t="shared" si="0"/>
        <v>0.23399999999999999</v>
      </c>
      <c r="F31" s="56">
        <v>24</v>
      </c>
      <c r="G31" s="57">
        <f t="shared" si="1"/>
        <v>5.6159999999999997</v>
      </c>
      <c r="H31" s="58">
        <v>3.3839999999999999</v>
      </c>
      <c r="I31" s="59" t="s">
        <v>77</v>
      </c>
      <c r="J31" s="60">
        <v>3.6179999999999999</v>
      </c>
      <c r="K31" s="54"/>
      <c r="L31" s="62"/>
    </row>
    <row r="32" spans="1:12" ht="20.100000000000001" customHeight="1">
      <c r="A32" s="147"/>
      <c r="B32" s="80" t="s">
        <v>74</v>
      </c>
      <c r="C32" s="54" t="s">
        <v>93</v>
      </c>
      <c r="D32" s="54" t="s">
        <v>78</v>
      </c>
      <c r="E32" s="55">
        <f t="shared" si="0"/>
        <v>0.24199999999999999</v>
      </c>
      <c r="F32" s="56">
        <v>16</v>
      </c>
      <c r="G32" s="57">
        <f t="shared" si="1"/>
        <v>3.8719999999999999</v>
      </c>
      <c r="H32" s="63">
        <v>3.3759999999999999</v>
      </c>
      <c r="I32" s="74" t="s">
        <v>82</v>
      </c>
      <c r="J32" s="64">
        <v>3.6179999999999999</v>
      </c>
      <c r="K32" s="54"/>
      <c r="L32" s="62"/>
    </row>
    <row r="33" spans="1:12" ht="20.100000000000001" customHeight="1">
      <c r="A33" s="140" t="s">
        <v>94</v>
      </c>
      <c r="B33" s="54" t="s">
        <v>85</v>
      </c>
      <c r="C33" s="54" t="s">
        <v>92</v>
      </c>
      <c r="D33" s="54" t="s">
        <v>78</v>
      </c>
      <c r="E33" s="55">
        <f t="shared" si="0"/>
        <v>0.14900000000000002</v>
      </c>
      <c r="F33" s="56">
        <v>24</v>
      </c>
      <c r="G33" s="57">
        <f t="shared" si="1"/>
        <v>3.5760000000000005</v>
      </c>
      <c r="H33" s="58">
        <v>3.6179999999999999</v>
      </c>
      <c r="I33" s="59" t="s">
        <v>77</v>
      </c>
      <c r="J33" s="60">
        <v>3.7669999999999999</v>
      </c>
      <c r="K33" s="54"/>
      <c r="L33" s="62"/>
    </row>
    <row r="34" spans="1:12" ht="20.100000000000001" customHeight="1">
      <c r="A34" s="140"/>
      <c r="B34" s="54" t="s">
        <v>74</v>
      </c>
      <c r="C34" s="54" t="s">
        <v>93</v>
      </c>
      <c r="D34" s="54" t="s">
        <v>78</v>
      </c>
      <c r="E34" s="55">
        <f t="shared" si="0"/>
        <v>0.14900000000000002</v>
      </c>
      <c r="F34" s="56">
        <v>16</v>
      </c>
      <c r="G34" s="57">
        <f t="shared" si="1"/>
        <v>2.3840000000000003</v>
      </c>
      <c r="H34" s="63">
        <v>3.6179999999999999</v>
      </c>
      <c r="I34" s="74" t="s">
        <v>82</v>
      </c>
      <c r="J34" s="64">
        <v>3.7669999999999999</v>
      </c>
      <c r="K34" s="54"/>
      <c r="L34" s="62"/>
    </row>
    <row r="35" spans="1:12" ht="20.100000000000001" customHeight="1">
      <c r="A35" s="151" t="s">
        <v>95</v>
      </c>
      <c r="B35" s="80" t="s">
        <v>85</v>
      </c>
      <c r="C35" s="54" t="s">
        <v>92</v>
      </c>
      <c r="D35" s="54" t="s">
        <v>78</v>
      </c>
      <c r="E35" s="55">
        <f t="shared" si="0"/>
        <v>0.21600000000000019</v>
      </c>
      <c r="F35" s="56">
        <v>24</v>
      </c>
      <c r="G35" s="57">
        <f t="shared" si="1"/>
        <v>5.1840000000000046</v>
      </c>
      <c r="H35" s="58">
        <v>3.7669999999999999</v>
      </c>
      <c r="I35" s="59" t="s">
        <v>77</v>
      </c>
      <c r="J35" s="60">
        <v>3.9830000000000001</v>
      </c>
      <c r="K35" s="81"/>
      <c r="L35" s="62"/>
    </row>
    <row r="36" spans="1:12" ht="20.100000000000001" customHeight="1">
      <c r="A36" s="152"/>
      <c r="B36" s="80" t="s">
        <v>74</v>
      </c>
      <c r="C36" s="54" t="s">
        <v>93</v>
      </c>
      <c r="D36" s="54" t="s">
        <v>78</v>
      </c>
      <c r="E36" s="55">
        <f t="shared" si="0"/>
        <v>0.22599999999999998</v>
      </c>
      <c r="F36" s="56">
        <v>16</v>
      </c>
      <c r="G36" s="57">
        <f t="shared" si="1"/>
        <v>3.6159999999999997</v>
      </c>
      <c r="H36" s="63">
        <v>3.7669999999999999</v>
      </c>
      <c r="I36" s="74" t="s">
        <v>77</v>
      </c>
      <c r="J36" s="64">
        <v>3.9929999999999999</v>
      </c>
      <c r="K36" s="81"/>
      <c r="L36" s="62"/>
    </row>
    <row r="37" spans="1:12" ht="20.100000000000001" customHeight="1">
      <c r="A37" s="152"/>
      <c r="B37" s="78" t="s">
        <v>85</v>
      </c>
      <c r="C37" s="146" t="s">
        <v>83</v>
      </c>
      <c r="D37" s="65" t="s">
        <v>78</v>
      </c>
      <c r="E37" s="66">
        <f t="shared" si="0"/>
        <v>0.31999999999999984</v>
      </c>
      <c r="F37" s="67"/>
      <c r="G37" s="68"/>
      <c r="H37" s="69">
        <v>3.9830000000000001</v>
      </c>
      <c r="I37" s="70" t="s">
        <v>77</v>
      </c>
      <c r="J37" s="79">
        <v>4.3029999999999999</v>
      </c>
      <c r="K37" s="82"/>
      <c r="L37" s="49"/>
    </row>
    <row r="38" spans="1:12" ht="20.100000000000001" customHeight="1">
      <c r="A38" s="153"/>
      <c r="B38" s="78" t="s">
        <v>74</v>
      </c>
      <c r="C38" s="147"/>
      <c r="D38" s="65" t="s">
        <v>37</v>
      </c>
      <c r="E38" s="66">
        <f t="shared" si="0"/>
        <v>0.31000000000000005</v>
      </c>
      <c r="F38" s="67"/>
      <c r="G38" s="68"/>
      <c r="H38" s="46">
        <v>3.9929999999999999</v>
      </c>
      <c r="I38" s="47"/>
      <c r="J38" s="48">
        <v>4.3029999999999999</v>
      </c>
      <c r="K38" s="82"/>
      <c r="L38" s="49"/>
    </row>
    <row r="39" spans="1:12" ht="20.100000000000001" customHeight="1">
      <c r="A39" s="140" t="s">
        <v>96</v>
      </c>
      <c r="B39" s="54" t="s">
        <v>85</v>
      </c>
      <c r="C39" s="141" t="s">
        <v>83</v>
      </c>
      <c r="D39" s="54" t="s">
        <v>78</v>
      </c>
      <c r="E39" s="55">
        <f t="shared" si="0"/>
        <v>0.14900000000000002</v>
      </c>
      <c r="F39" s="56">
        <v>12</v>
      </c>
      <c r="G39" s="57">
        <f t="shared" si="1"/>
        <v>1.7880000000000003</v>
      </c>
      <c r="H39" s="58">
        <v>4.3029999999999999</v>
      </c>
      <c r="I39" s="59" t="s">
        <v>77</v>
      </c>
      <c r="J39" s="60">
        <v>4.452</v>
      </c>
      <c r="K39" s="54"/>
      <c r="L39" s="62"/>
    </row>
    <row r="40" spans="1:12" ht="20.100000000000001" customHeight="1">
      <c r="A40" s="140"/>
      <c r="B40" s="54" t="s">
        <v>74</v>
      </c>
      <c r="C40" s="142"/>
      <c r="D40" s="54" t="s">
        <v>78</v>
      </c>
      <c r="E40" s="55">
        <f t="shared" si="0"/>
        <v>0.14900000000000002</v>
      </c>
      <c r="F40" s="56">
        <v>12</v>
      </c>
      <c r="G40" s="57">
        <f t="shared" si="1"/>
        <v>1.7880000000000003</v>
      </c>
      <c r="H40" s="63">
        <v>4.3029999999999999</v>
      </c>
      <c r="I40" s="74"/>
      <c r="J40" s="64">
        <v>4.452</v>
      </c>
      <c r="K40" s="54"/>
      <c r="L40" s="62"/>
    </row>
    <row r="41" spans="1:12" ht="20.100000000000001" customHeight="1">
      <c r="A41" s="155" t="s">
        <v>97</v>
      </c>
      <c r="B41" s="78" t="s">
        <v>85</v>
      </c>
      <c r="C41" s="146" t="s">
        <v>83</v>
      </c>
      <c r="D41" s="65" t="s">
        <v>78</v>
      </c>
      <c r="E41" s="66">
        <f t="shared" si="0"/>
        <v>0.38200000000000034</v>
      </c>
      <c r="F41" s="67"/>
      <c r="G41" s="68"/>
      <c r="H41" s="69">
        <v>4.452</v>
      </c>
      <c r="I41" s="70" t="s">
        <v>77</v>
      </c>
      <c r="J41" s="79">
        <v>4.8600000000000003</v>
      </c>
      <c r="K41" s="65">
        <v>2.5999999999999999E-2</v>
      </c>
      <c r="L41" s="49"/>
    </row>
    <row r="42" spans="1:12" ht="20.100000000000001" customHeight="1">
      <c r="A42" s="155"/>
      <c r="B42" s="78" t="s">
        <v>74</v>
      </c>
      <c r="C42" s="147"/>
      <c r="D42" s="65" t="s">
        <v>78</v>
      </c>
      <c r="E42" s="66">
        <f t="shared" si="0"/>
        <v>0.39000000000000035</v>
      </c>
      <c r="F42" s="67"/>
      <c r="G42" s="68"/>
      <c r="H42" s="46">
        <v>4.452</v>
      </c>
      <c r="I42" s="47"/>
      <c r="J42" s="48">
        <v>4.8680000000000003</v>
      </c>
      <c r="K42" s="82">
        <v>2.5999999999999999E-2</v>
      </c>
      <c r="L42" s="49"/>
    </row>
    <row r="43" spans="1:12" ht="20.100000000000001" customHeight="1">
      <c r="A43" s="140" t="s">
        <v>98</v>
      </c>
      <c r="B43" s="54" t="s">
        <v>85</v>
      </c>
      <c r="C43" s="141" t="s">
        <v>76</v>
      </c>
      <c r="D43" s="54" t="s">
        <v>78</v>
      </c>
      <c r="E43" s="55">
        <f t="shared" si="0"/>
        <v>0.14900000000000002</v>
      </c>
      <c r="F43" s="56">
        <v>12</v>
      </c>
      <c r="G43" s="57">
        <f t="shared" si="1"/>
        <v>1.7880000000000003</v>
      </c>
      <c r="H43" s="58">
        <v>4.8600000000000003</v>
      </c>
      <c r="I43" s="59" t="s">
        <v>77</v>
      </c>
      <c r="J43" s="60">
        <v>5.0090000000000003</v>
      </c>
      <c r="K43" s="54"/>
      <c r="L43" s="62"/>
    </row>
    <row r="44" spans="1:12" ht="20.100000000000001" customHeight="1">
      <c r="A44" s="140"/>
      <c r="B44" s="54" t="s">
        <v>74</v>
      </c>
      <c r="C44" s="142"/>
      <c r="D44" s="54" t="s">
        <v>78</v>
      </c>
      <c r="E44" s="55">
        <f t="shared" si="0"/>
        <v>0.14900000000000002</v>
      </c>
      <c r="F44" s="56">
        <v>12</v>
      </c>
      <c r="G44" s="57">
        <f t="shared" si="1"/>
        <v>1.7880000000000003</v>
      </c>
      <c r="H44" s="63">
        <v>4.8680000000000003</v>
      </c>
      <c r="I44" s="74"/>
      <c r="J44" s="64">
        <v>5.0170000000000003</v>
      </c>
      <c r="K44" s="54"/>
      <c r="L44" s="62"/>
    </row>
    <row r="45" spans="1:12" ht="20.100000000000001" customHeight="1">
      <c r="A45" s="151" t="s">
        <v>99</v>
      </c>
      <c r="B45" s="78" t="s">
        <v>85</v>
      </c>
      <c r="C45" s="146" t="s">
        <v>83</v>
      </c>
      <c r="D45" s="65" t="s">
        <v>78</v>
      </c>
      <c r="E45" s="66">
        <f t="shared" si="0"/>
        <v>0.23199999999999932</v>
      </c>
      <c r="F45" s="67"/>
      <c r="G45" s="68"/>
      <c r="H45" s="69">
        <v>5.0090000000000003</v>
      </c>
      <c r="I45" s="70" t="s">
        <v>77</v>
      </c>
      <c r="J45" s="79">
        <v>5.2409999999999997</v>
      </c>
      <c r="K45" s="65"/>
      <c r="L45" s="49"/>
    </row>
    <row r="46" spans="1:12" ht="20.100000000000001" customHeight="1">
      <c r="A46" s="152"/>
      <c r="B46" s="78" t="s">
        <v>74</v>
      </c>
      <c r="C46" s="147"/>
      <c r="D46" s="65" t="s">
        <v>78</v>
      </c>
      <c r="E46" s="66">
        <f t="shared" si="0"/>
        <v>0.22299999999999986</v>
      </c>
      <c r="F46" s="67"/>
      <c r="G46" s="68"/>
      <c r="H46" s="46">
        <v>5.0170000000000003</v>
      </c>
      <c r="I46" s="47"/>
      <c r="J46" s="48">
        <v>5.24</v>
      </c>
      <c r="K46" s="65"/>
      <c r="L46" s="49"/>
    </row>
    <row r="47" spans="1:12" ht="20.100000000000001" customHeight="1">
      <c r="A47" s="152"/>
      <c r="B47" s="80" t="s">
        <v>85</v>
      </c>
      <c r="C47" s="54" t="s">
        <v>101</v>
      </c>
      <c r="D47" s="54" t="s">
        <v>78</v>
      </c>
      <c r="E47" s="55">
        <f t="shared" si="0"/>
        <v>0.44399999999999995</v>
      </c>
      <c r="F47" s="56">
        <v>16</v>
      </c>
      <c r="G47" s="57">
        <f t="shared" si="1"/>
        <v>7.1039999999999992</v>
      </c>
      <c r="H47" s="58">
        <v>5.2409999999999997</v>
      </c>
      <c r="I47" s="59" t="s">
        <v>77</v>
      </c>
      <c r="J47" s="60">
        <v>5.6849999999999996</v>
      </c>
      <c r="K47" s="54"/>
      <c r="L47" s="62"/>
    </row>
    <row r="48" spans="1:12" ht="20.100000000000001" customHeight="1">
      <c r="A48" s="152"/>
      <c r="B48" s="80" t="s">
        <v>74</v>
      </c>
      <c r="C48" s="54" t="s">
        <v>102</v>
      </c>
      <c r="D48" s="54" t="s">
        <v>78</v>
      </c>
      <c r="E48" s="55">
        <f t="shared" si="0"/>
        <v>0.44599999999999973</v>
      </c>
      <c r="F48" s="56">
        <v>16</v>
      </c>
      <c r="G48" s="57">
        <f t="shared" si="1"/>
        <v>7.1359999999999957</v>
      </c>
      <c r="H48" s="63">
        <v>5.24</v>
      </c>
      <c r="I48" s="74" t="s">
        <v>82</v>
      </c>
      <c r="J48" s="64">
        <v>5.6859999999999999</v>
      </c>
      <c r="K48" s="54"/>
      <c r="L48" s="62"/>
    </row>
    <row r="49" spans="1:12" ht="20.100000000000001" customHeight="1">
      <c r="A49" s="152"/>
      <c r="B49" s="78" t="s">
        <v>85</v>
      </c>
      <c r="C49" s="146" t="s">
        <v>83</v>
      </c>
      <c r="D49" s="65" t="s">
        <v>78</v>
      </c>
      <c r="E49" s="66">
        <f t="shared" si="0"/>
        <v>0.13100000000000023</v>
      </c>
      <c r="F49" s="67"/>
      <c r="G49" s="68"/>
      <c r="H49" s="69">
        <v>5.6849999999999996</v>
      </c>
      <c r="I49" s="70" t="s">
        <v>77</v>
      </c>
      <c r="J49" s="79">
        <v>5.8159999999999998</v>
      </c>
      <c r="K49" s="65"/>
      <c r="L49" s="49"/>
    </row>
    <row r="50" spans="1:12" ht="20.100000000000001" customHeight="1">
      <c r="A50" s="153"/>
      <c r="B50" s="78" t="s">
        <v>74</v>
      </c>
      <c r="C50" s="147"/>
      <c r="D50" s="65" t="s">
        <v>78</v>
      </c>
      <c r="E50" s="66">
        <f t="shared" si="0"/>
        <v>0.12999999999999989</v>
      </c>
      <c r="F50" s="67"/>
      <c r="G50" s="68"/>
      <c r="H50" s="46">
        <v>5.6859999999999999</v>
      </c>
      <c r="I50" s="47"/>
      <c r="J50" s="48">
        <v>5.8159999999999998</v>
      </c>
      <c r="K50" s="65"/>
      <c r="L50" s="49"/>
    </row>
    <row r="51" spans="1:12" ht="20.100000000000001" customHeight="1">
      <c r="A51" s="154" t="s">
        <v>103</v>
      </c>
      <c r="B51" s="62" t="s">
        <v>85</v>
      </c>
      <c r="C51" s="141" t="s">
        <v>83</v>
      </c>
      <c r="D51" s="54" t="s">
        <v>78</v>
      </c>
      <c r="E51" s="55">
        <f t="shared" si="0"/>
        <v>9.4999999999999751E-2</v>
      </c>
      <c r="F51" s="56">
        <v>16</v>
      </c>
      <c r="G51" s="57">
        <f t="shared" si="1"/>
        <v>1.519999999999996</v>
      </c>
      <c r="H51" s="58">
        <v>5.8159999999999998</v>
      </c>
      <c r="I51" s="59" t="s">
        <v>77</v>
      </c>
      <c r="J51" s="60">
        <v>5.9109999999999996</v>
      </c>
      <c r="K51" s="62"/>
      <c r="L51" s="62"/>
    </row>
    <row r="52" spans="1:12" ht="20.100000000000001" customHeight="1">
      <c r="A52" s="154"/>
      <c r="B52" s="62" t="s">
        <v>74</v>
      </c>
      <c r="C52" s="142"/>
      <c r="D52" s="54" t="s">
        <v>78</v>
      </c>
      <c r="E52" s="55">
        <f t="shared" si="0"/>
        <v>8.1000000000000405E-2</v>
      </c>
      <c r="F52" s="56">
        <v>24</v>
      </c>
      <c r="G52" s="57">
        <f t="shared" si="1"/>
        <v>1.9440000000000097</v>
      </c>
      <c r="H52" s="63">
        <v>5.8159999999999998</v>
      </c>
      <c r="I52" s="74"/>
      <c r="J52" s="64">
        <v>5.8970000000000002</v>
      </c>
      <c r="K52" s="62"/>
      <c r="L52" s="62"/>
    </row>
    <row r="53" spans="1:12" ht="20.100000000000001" customHeight="1">
      <c r="A53" s="143" t="s">
        <v>104</v>
      </c>
      <c r="B53" s="80" t="s">
        <v>85</v>
      </c>
      <c r="C53" s="54" t="s">
        <v>105</v>
      </c>
      <c r="D53" s="54" t="s">
        <v>37</v>
      </c>
      <c r="E53" s="55">
        <f t="shared" si="0"/>
        <v>0.29900000000000038</v>
      </c>
      <c r="F53" s="56">
        <v>16</v>
      </c>
      <c r="G53" s="57">
        <f t="shared" si="1"/>
        <v>4.784000000000006</v>
      </c>
      <c r="H53" s="58">
        <v>5.9109999999999996</v>
      </c>
      <c r="I53" s="59" t="s">
        <v>77</v>
      </c>
      <c r="J53" s="60">
        <v>6.21</v>
      </c>
      <c r="K53" s="81"/>
      <c r="L53" s="62" t="s">
        <v>131</v>
      </c>
    </row>
    <row r="54" spans="1:12" ht="20.100000000000001" customHeight="1">
      <c r="A54" s="144"/>
      <c r="B54" s="80" t="s">
        <v>79</v>
      </c>
      <c r="C54" s="54" t="s">
        <v>106</v>
      </c>
      <c r="D54" s="54" t="s">
        <v>78</v>
      </c>
      <c r="E54" s="55">
        <f t="shared" si="0"/>
        <v>0.32699999999999996</v>
      </c>
      <c r="F54" s="56">
        <v>24</v>
      </c>
      <c r="G54" s="57">
        <f t="shared" si="1"/>
        <v>7.847999999999999</v>
      </c>
      <c r="H54" s="63">
        <v>5.8970000000000002</v>
      </c>
      <c r="I54" s="74" t="s">
        <v>82</v>
      </c>
      <c r="J54" s="64">
        <v>6.2240000000000002</v>
      </c>
      <c r="K54" s="81"/>
      <c r="L54" s="62" t="s">
        <v>131</v>
      </c>
    </row>
    <row r="55" spans="1:12" ht="20.100000000000001" customHeight="1">
      <c r="A55" s="144"/>
      <c r="B55" s="78" t="s">
        <v>85</v>
      </c>
      <c r="C55" s="146" t="s">
        <v>83</v>
      </c>
      <c r="D55" s="65" t="s">
        <v>78</v>
      </c>
      <c r="E55" s="66">
        <f t="shared" si="0"/>
        <v>0.24699999999999989</v>
      </c>
      <c r="F55" s="67"/>
      <c r="G55" s="68"/>
      <c r="H55" s="69">
        <v>6.21</v>
      </c>
      <c r="I55" s="70" t="s">
        <v>77</v>
      </c>
      <c r="J55" s="79">
        <v>6.4569999999999999</v>
      </c>
      <c r="K55" s="65"/>
      <c r="L55" s="49"/>
    </row>
    <row r="56" spans="1:12" ht="20.100000000000001" customHeight="1">
      <c r="A56" s="145"/>
      <c r="B56" s="78" t="s">
        <v>79</v>
      </c>
      <c r="C56" s="147"/>
      <c r="D56" s="65" t="s">
        <v>78</v>
      </c>
      <c r="E56" s="66">
        <f t="shared" si="0"/>
        <v>0.2370000000000001</v>
      </c>
      <c r="F56" s="67"/>
      <c r="G56" s="68"/>
      <c r="H56" s="46">
        <v>6.2240000000000002</v>
      </c>
      <c r="I56" s="47"/>
      <c r="J56" s="48">
        <v>6.4610000000000003</v>
      </c>
      <c r="K56" s="65"/>
      <c r="L56" s="49"/>
    </row>
    <row r="57" spans="1:12" ht="20.100000000000001" customHeight="1">
      <c r="A57" s="140" t="s">
        <v>107</v>
      </c>
      <c r="B57" s="54" t="s">
        <v>85</v>
      </c>
      <c r="C57" s="141" t="s">
        <v>83</v>
      </c>
      <c r="D57" s="54" t="s">
        <v>78</v>
      </c>
      <c r="E57" s="55">
        <f t="shared" si="0"/>
        <v>0.14900000000000002</v>
      </c>
      <c r="F57" s="56">
        <v>16</v>
      </c>
      <c r="G57" s="57">
        <f t="shared" si="1"/>
        <v>2.3840000000000003</v>
      </c>
      <c r="H57" s="58">
        <v>6.4569999999999999</v>
      </c>
      <c r="I57" s="59" t="s">
        <v>77</v>
      </c>
      <c r="J57" s="60">
        <v>6.6059999999999999</v>
      </c>
      <c r="K57" s="54"/>
      <c r="L57" s="62"/>
    </row>
    <row r="58" spans="1:12" ht="20.100000000000001" customHeight="1">
      <c r="A58" s="140"/>
      <c r="B58" s="54" t="s">
        <v>74</v>
      </c>
      <c r="C58" s="142"/>
      <c r="D58" s="54" t="s">
        <v>78</v>
      </c>
      <c r="E58" s="55">
        <f t="shared" si="0"/>
        <v>0.14900000000000002</v>
      </c>
      <c r="F58" s="56">
        <v>12</v>
      </c>
      <c r="G58" s="57">
        <f t="shared" si="1"/>
        <v>1.7880000000000003</v>
      </c>
      <c r="H58" s="63">
        <v>6.4610000000000003</v>
      </c>
      <c r="I58" s="74"/>
      <c r="J58" s="64">
        <v>6.61</v>
      </c>
      <c r="K58" s="54"/>
      <c r="L58" s="62"/>
    </row>
    <row r="59" spans="1:12" ht="20.100000000000001" customHeight="1">
      <c r="A59" s="151" t="s">
        <v>108</v>
      </c>
      <c r="B59" s="78" t="s">
        <v>85</v>
      </c>
      <c r="C59" s="146" t="s">
        <v>83</v>
      </c>
      <c r="D59" s="65" t="s">
        <v>78</v>
      </c>
      <c r="E59" s="66">
        <f t="shared" si="0"/>
        <v>0.1120000000000001</v>
      </c>
      <c r="F59" s="67"/>
      <c r="G59" s="68"/>
      <c r="H59" s="69">
        <v>6.6059999999999999</v>
      </c>
      <c r="I59" s="70" t="s">
        <v>77</v>
      </c>
      <c r="J59" s="79">
        <v>6.718</v>
      </c>
      <c r="K59" s="65"/>
      <c r="L59" s="49"/>
    </row>
    <row r="60" spans="1:12" ht="20.100000000000001" customHeight="1">
      <c r="A60" s="152"/>
      <c r="B60" s="78" t="s">
        <v>74</v>
      </c>
      <c r="C60" s="147"/>
      <c r="D60" s="65" t="s">
        <v>78</v>
      </c>
      <c r="E60" s="66">
        <f t="shared" si="0"/>
        <v>0.10199999999999942</v>
      </c>
      <c r="F60" s="67"/>
      <c r="G60" s="68"/>
      <c r="H60" s="46">
        <v>6.61</v>
      </c>
      <c r="I60" s="47"/>
      <c r="J60" s="48">
        <v>6.7119999999999997</v>
      </c>
      <c r="K60" s="65"/>
      <c r="L60" s="49"/>
    </row>
    <row r="61" spans="1:12" ht="20.100000000000001" customHeight="1">
      <c r="A61" s="152"/>
      <c r="B61" s="80" t="s">
        <v>85</v>
      </c>
      <c r="C61" s="54" t="s">
        <v>102</v>
      </c>
      <c r="D61" s="54" t="s">
        <v>78</v>
      </c>
      <c r="E61" s="55">
        <f t="shared" si="0"/>
        <v>0.41099999999999959</v>
      </c>
      <c r="F61" s="56">
        <v>24</v>
      </c>
      <c r="G61" s="57">
        <f t="shared" si="1"/>
        <v>9.8639999999999901</v>
      </c>
      <c r="H61" s="58">
        <v>6.718</v>
      </c>
      <c r="I61" s="59" t="s">
        <v>77</v>
      </c>
      <c r="J61" s="60">
        <v>7.1289999999999996</v>
      </c>
      <c r="K61" s="54"/>
      <c r="L61" s="62"/>
    </row>
    <row r="62" spans="1:12" ht="20.100000000000001" customHeight="1">
      <c r="A62" s="152"/>
      <c r="B62" s="80" t="s">
        <v>74</v>
      </c>
      <c r="C62" s="54" t="s">
        <v>100</v>
      </c>
      <c r="D62" s="54" t="s">
        <v>78</v>
      </c>
      <c r="E62" s="55">
        <f t="shared" si="0"/>
        <v>0.42400000000000038</v>
      </c>
      <c r="F62" s="56">
        <v>24</v>
      </c>
      <c r="G62" s="57">
        <f t="shared" si="1"/>
        <v>10.176000000000009</v>
      </c>
      <c r="H62" s="63">
        <v>6.7119999999999997</v>
      </c>
      <c r="I62" s="74" t="s">
        <v>82</v>
      </c>
      <c r="J62" s="64">
        <v>7.1360000000000001</v>
      </c>
      <c r="K62" s="54"/>
      <c r="L62" s="62"/>
    </row>
    <row r="63" spans="1:12" ht="20.100000000000001" customHeight="1">
      <c r="A63" s="152"/>
      <c r="B63" s="78" t="s">
        <v>85</v>
      </c>
      <c r="C63" s="146" t="s">
        <v>83</v>
      </c>
      <c r="D63" s="65" t="s">
        <v>78</v>
      </c>
      <c r="E63" s="66">
        <f t="shared" si="0"/>
        <v>4.6000000000000263E-2</v>
      </c>
      <c r="F63" s="67"/>
      <c r="G63" s="68"/>
      <c r="H63" s="69">
        <v>7.1289999999999996</v>
      </c>
      <c r="I63" s="70" t="s">
        <v>82</v>
      </c>
      <c r="J63" s="79">
        <v>7.1749999999999998</v>
      </c>
      <c r="K63" s="65"/>
      <c r="L63" s="49"/>
    </row>
    <row r="64" spans="1:12" ht="20.100000000000001" customHeight="1">
      <c r="A64" s="152"/>
      <c r="B64" s="78" t="s">
        <v>74</v>
      </c>
      <c r="C64" s="147"/>
      <c r="D64" s="65" t="s">
        <v>78</v>
      </c>
      <c r="E64" s="66">
        <f t="shared" si="0"/>
        <v>4.8000000000000043E-2</v>
      </c>
      <c r="F64" s="67"/>
      <c r="G64" s="68"/>
      <c r="H64" s="46">
        <v>7.1360000000000001</v>
      </c>
      <c r="I64" s="47"/>
      <c r="J64" s="48">
        <v>7.1840000000000002</v>
      </c>
      <c r="K64" s="65"/>
      <c r="L64" s="49"/>
    </row>
    <row r="65" spans="1:12" ht="20.100000000000001" customHeight="1">
      <c r="A65" s="152"/>
      <c r="B65" s="80" t="s">
        <v>85</v>
      </c>
      <c r="C65" s="54" t="s">
        <v>109</v>
      </c>
      <c r="D65" s="54" t="s">
        <v>78</v>
      </c>
      <c r="E65" s="55">
        <f t="shared" si="0"/>
        <v>0.52899999999999991</v>
      </c>
      <c r="F65" s="56">
        <v>24</v>
      </c>
      <c r="G65" s="57">
        <f t="shared" si="1"/>
        <v>12.695999999999998</v>
      </c>
      <c r="H65" s="58">
        <v>7.1749999999999998</v>
      </c>
      <c r="I65" s="59" t="s">
        <v>77</v>
      </c>
      <c r="J65" s="60">
        <v>7.7039999999999997</v>
      </c>
      <c r="K65" s="81"/>
      <c r="L65" s="62" t="s">
        <v>131</v>
      </c>
    </row>
    <row r="66" spans="1:12" ht="20.100000000000001" customHeight="1">
      <c r="A66" s="153"/>
      <c r="B66" s="80" t="s">
        <v>74</v>
      </c>
      <c r="C66" s="54" t="s">
        <v>110</v>
      </c>
      <c r="D66" s="54" t="s">
        <v>78</v>
      </c>
      <c r="E66" s="55">
        <f t="shared" si="0"/>
        <v>0.51100000000000012</v>
      </c>
      <c r="F66" s="56">
        <v>16</v>
      </c>
      <c r="G66" s="57">
        <f t="shared" si="1"/>
        <v>8.1760000000000019</v>
      </c>
      <c r="H66" s="63">
        <v>7.1840000000000002</v>
      </c>
      <c r="I66" s="74" t="s">
        <v>82</v>
      </c>
      <c r="J66" s="64">
        <v>7.6950000000000003</v>
      </c>
      <c r="K66" s="81"/>
      <c r="L66" s="62" t="s">
        <v>131</v>
      </c>
    </row>
    <row r="67" spans="1:12" ht="20.100000000000001" customHeight="1">
      <c r="A67" s="140" t="s">
        <v>111</v>
      </c>
      <c r="B67" s="54" t="s">
        <v>85</v>
      </c>
      <c r="C67" s="141" t="s">
        <v>83</v>
      </c>
      <c r="D67" s="54" t="s">
        <v>78</v>
      </c>
      <c r="E67" s="55">
        <f t="shared" si="0"/>
        <v>5.9000000000000163E-2</v>
      </c>
      <c r="F67" s="56">
        <v>24</v>
      </c>
      <c r="G67" s="57">
        <f t="shared" si="1"/>
        <v>1.4160000000000039</v>
      </c>
      <c r="H67" s="58">
        <v>7.7039999999999997</v>
      </c>
      <c r="I67" s="59" t="s">
        <v>77</v>
      </c>
      <c r="J67" s="60">
        <v>7.7629999999999999</v>
      </c>
      <c r="K67" s="54"/>
      <c r="L67" s="62"/>
    </row>
    <row r="68" spans="1:12" ht="20.100000000000001" customHeight="1">
      <c r="A68" s="140"/>
      <c r="B68" s="54" t="s">
        <v>74</v>
      </c>
      <c r="C68" s="142"/>
      <c r="D68" s="54" t="s">
        <v>78</v>
      </c>
      <c r="E68" s="55">
        <f t="shared" si="0"/>
        <v>7.8999999999999737E-2</v>
      </c>
      <c r="F68" s="56">
        <v>16</v>
      </c>
      <c r="G68" s="57">
        <f t="shared" si="1"/>
        <v>1.2639999999999958</v>
      </c>
      <c r="H68" s="63">
        <v>7.6950000000000003</v>
      </c>
      <c r="I68" s="74" t="s">
        <v>77</v>
      </c>
      <c r="J68" s="64">
        <v>7.774</v>
      </c>
      <c r="K68" s="54"/>
      <c r="L68" s="62"/>
    </row>
    <row r="69" spans="1:12" ht="20.100000000000001" customHeight="1">
      <c r="A69" s="143" t="s">
        <v>112</v>
      </c>
      <c r="B69" s="78" t="s">
        <v>85</v>
      </c>
      <c r="C69" s="146" t="s">
        <v>83</v>
      </c>
      <c r="D69" s="65" t="s">
        <v>78</v>
      </c>
      <c r="E69" s="66">
        <f t="shared" si="0"/>
        <v>0.51999999999999935</v>
      </c>
      <c r="F69" s="67"/>
      <c r="G69" s="68"/>
      <c r="H69" s="69">
        <v>7.7629999999999999</v>
      </c>
      <c r="I69" s="70" t="s">
        <v>77</v>
      </c>
      <c r="J69" s="79">
        <v>8.3089999999999993</v>
      </c>
      <c r="K69" s="82">
        <v>2.5999999999999999E-2</v>
      </c>
      <c r="L69" s="49"/>
    </row>
    <row r="70" spans="1:12" ht="20.100000000000001" customHeight="1">
      <c r="A70" s="145"/>
      <c r="B70" s="78" t="s">
        <v>74</v>
      </c>
      <c r="C70" s="147"/>
      <c r="D70" s="65" t="s">
        <v>78</v>
      </c>
      <c r="E70" s="66">
        <f t="shared" si="0"/>
        <v>0.46500000000000047</v>
      </c>
      <c r="F70" s="67"/>
      <c r="G70" s="68"/>
      <c r="H70" s="46">
        <v>7.774</v>
      </c>
      <c r="I70" s="47" t="s">
        <v>77</v>
      </c>
      <c r="J70" s="48">
        <v>8.31</v>
      </c>
      <c r="K70" s="82">
        <v>7.0999999999999994E-2</v>
      </c>
      <c r="L70" s="49"/>
    </row>
    <row r="71" spans="1:12" ht="20.100000000000001" customHeight="1">
      <c r="A71" s="140" t="s">
        <v>113</v>
      </c>
      <c r="B71" s="54" t="s">
        <v>85</v>
      </c>
      <c r="C71" s="141" t="s">
        <v>83</v>
      </c>
      <c r="D71" s="54" t="s">
        <v>78</v>
      </c>
      <c r="E71" s="55">
        <f t="shared" si="0"/>
        <v>0.14900000000000091</v>
      </c>
      <c r="F71" s="56">
        <v>16</v>
      </c>
      <c r="G71" s="57">
        <f t="shared" si="1"/>
        <v>2.3840000000000146</v>
      </c>
      <c r="H71" s="58">
        <v>8.3089999999999993</v>
      </c>
      <c r="I71" s="59" t="s">
        <v>77</v>
      </c>
      <c r="J71" s="60">
        <v>8.4580000000000002</v>
      </c>
      <c r="K71" s="54"/>
      <c r="L71" s="62"/>
    </row>
    <row r="72" spans="1:12" ht="20.100000000000001" customHeight="1">
      <c r="A72" s="140"/>
      <c r="B72" s="54" t="s">
        <v>74</v>
      </c>
      <c r="C72" s="142"/>
      <c r="D72" s="54" t="s">
        <v>78</v>
      </c>
      <c r="E72" s="55">
        <f t="shared" si="0"/>
        <v>0.14899999999999913</v>
      </c>
      <c r="F72" s="56">
        <v>16</v>
      </c>
      <c r="G72" s="57">
        <f t="shared" si="1"/>
        <v>2.3839999999999861</v>
      </c>
      <c r="H72" s="63">
        <v>8.31</v>
      </c>
      <c r="I72" s="74" t="s">
        <v>77</v>
      </c>
      <c r="J72" s="64">
        <v>8.4589999999999996</v>
      </c>
      <c r="K72" s="54"/>
      <c r="L72" s="62"/>
    </row>
    <row r="73" spans="1:12" ht="20.100000000000001" customHeight="1">
      <c r="A73" s="143" t="s">
        <v>114</v>
      </c>
      <c r="B73" s="78" t="s">
        <v>85</v>
      </c>
      <c r="C73" s="146" t="s">
        <v>83</v>
      </c>
      <c r="D73" s="65" t="s">
        <v>78</v>
      </c>
      <c r="E73" s="66">
        <f t="shared" si="0"/>
        <v>0.50099999999999945</v>
      </c>
      <c r="F73" s="67"/>
      <c r="G73" s="68"/>
      <c r="H73" s="69">
        <v>8.4580000000000002</v>
      </c>
      <c r="I73" s="70" t="s">
        <v>77</v>
      </c>
      <c r="J73" s="79">
        <v>8.9589999999999996</v>
      </c>
      <c r="K73" s="82"/>
      <c r="L73" s="49"/>
    </row>
    <row r="74" spans="1:12" ht="20.100000000000001" customHeight="1">
      <c r="A74" s="145"/>
      <c r="B74" s="78" t="s">
        <v>74</v>
      </c>
      <c r="C74" s="147"/>
      <c r="D74" s="65" t="s">
        <v>78</v>
      </c>
      <c r="E74" s="66">
        <f t="shared" ref="E74:E124" si="2">J74-H74-K74</f>
        <v>0.51100000000000101</v>
      </c>
      <c r="F74" s="67"/>
      <c r="G74" s="68"/>
      <c r="H74" s="46">
        <v>8.4589999999999996</v>
      </c>
      <c r="I74" s="47" t="s">
        <v>77</v>
      </c>
      <c r="J74" s="48">
        <v>8.9700000000000006</v>
      </c>
      <c r="K74" s="82"/>
      <c r="L74" s="49"/>
    </row>
    <row r="75" spans="1:12" ht="20.100000000000001" customHeight="1">
      <c r="A75" s="140" t="s">
        <v>115</v>
      </c>
      <c r="B75" s="54" t="s">
        <v>85</v>
      </c>
      <c r="C75" s="141" t="s">
        <v>83</v>
      </c>
      <c r="D75" s="54" t="s">
        <v>78</v>
      </c>
      <c r="E75" s="55">
        <f t="shared" si="2"/>
        <v>0.14900000000000091</v>
      </c>
      <c r="F75" s="56">
        <v>12</v>
      </c>
      <c r="G75" s="57">
        <f t="shared" ref="G75:G124" si="3">E75*F75</f>
        <v>1.7880000000000109</v>
      </c>
      <c r="H75" s="58">
        <v>8.9589999999999996</v>
      </c>
      <c r="I75" s="59" t="s">
        <v>77</v>
      </c>
      <c r="J75" s="60">
        <v>9.1080000000000005</v>
      </c>
      <c r="K75" s="54"/>
      <c r="L75" s="62"/>
    </row>
    <row r="76" spans="1:12" ht="20.100000000000001" customHeight="1">
      <c r="A76" s="140"/>
      <c r="B76" s="54" t="s">
        <v>74</v>
      </c>
      <c r="C76" s="142"/>
      <c r="D76" s="54" t="s">
        <v>78</v>
      </c>
      <c r="E76" s="55">
        <f t="shared" si="2"/>
        <v>0.14899999999999913</v>
      </c>
      <c r="F76" s="56">
        <v>12</v>
      </c>
      <c r="G76" s="57">
        <f t="shared" si="3"/>
        <v>1.7879999999999896</v>
      </c>
      <c r="H76" s="63">
        <v>8.9700000000000006</v>
      </c>
      <c r="I76" s="74" t="s">
        <v>77</v>
      </c>
      <c r="J76" s="64">
        <v>9.1189999999999998</v>
      </c>
      <c r="K76" s="54"/>
      <c r="L76" s="62"/>
    </row>
    <row r="77" spans="1:12" ht="20.100000000000001" customHeight="1">
      <c r="A77" s="143" t="s">
        <v>116</v>
      </c>
      <c r="B77" s="78" t="s">
        <v>85</v>
      </c>
      <c r="C77" s="146" t="s">
        <v>83</v>
      </c>
      <c r="D77" s="65" t="s">
        <v>78</v>
      </c>
      <c r="E77" s="66">
        <f t="shared" si="2"/>
        <v>0.78599999999999959</v>
      </c>
      <c r="F77" s="67"/>
      <c r="G77" s="68"/>
      <c r="H77" s="69">
        <v>9.1080000000000005</v>
      </c>
      <c r="I77" s="70" t="s">
        <v>77</v>
      </c>
      <c r="J77" s="79">
        <v>9.8940000000000001</v>
      </c>
      <c r="K77" s="82"/>
      <c r="L77" s="49"/>
    </row>
    <row r="78" spans="1:12" ht="20.100000000000001" customHeight="1">
      <c r="A78" s="145"/>
      <c r="B78" s="78" t="s">
        <v>74</v>
      </c>
      <c r="C78" s="147"/>
      <c r="D78" s="65" t="s">
        <v>78</v>
      </c>
      <c r="E78" s="66">
        <f t="shared" si="2"/>
        <v>0.78599999999999959</v>
      </c>
      <c r="F78" s="67"/>
      <c r="G78" s="68"/>
      <c r="H78" s="46">
        <v>9.1189999999999998</v>
      </c>
      <c r="I78" s="47" t="s">
        <v>77</v>
      </c>
      <c r="J78" s="48">
        <v>9.9049999999999994</v>
      </c>
      <c r="K78" s="82"/>
      <c r="L78" s="49"/>
    </row>
    <row r="79" spans="1:12" ht="20.100000000000001" customHeight="1">
      <c r="A79" s="140" t="s">
        <v>117</v>
      </c>
      <c r="B79" s="54" t="s">
        <v>85</v>
      </c>
      <c r="C79" s="141" t="s">
        <v>83</v>
      </c>
      <c r="D79" s="54" t="s">
        <v>78</v>
      </c>
      <c r="E79" s="55">
        <f t="shared" si="2"/>
        <v>0.14899999999999913</v>
      </c>
      <c r="F79" s="56">
        <v>12</v>
      </c>
      <c r="G79" s="57">
        <f t="shared" si="3"/>
        <v>1.7879999999999896</v>
      </c>
      <c r="H79" s="58">
        <v>9.8940000000000001</v>
      </c>
      <c r="I79" s="59" t="s">
        <v>77</v>
      </c>
      <c r="J79" s="60">
        <v>10.042999999999999</v>
      </c>
      <c r="K79" s="54"/>
      <c r="L79" s="62"/>
    </row>
    <row r="80" spans="1:12" ht="20.100000000000001" customHeight="1">
      <c r="A80" s="140"/>
      <c r="B80" s="54" t="s">
        <v>74</v>
      </c>
      <c r="C80" s="142"/>
      <c r="D80" s="54" t="s">
        <v>78</v>
      </c>
      <c r="E80" s="55">
        <f t="shared" si="2"/>
        <v>0.14900000000000091</v>
      </c>
      <c r="F80" s="56">
        <v>12</v>
      </c>
      <c r="G80" s="57">
        <f t="shared" si="3"/>
        <v>1.7880000000000109</v>
      </c>
      <c r="H80" s="63">
        <v>9.9049999999999994</v>
      </c>
      <c r="I80" s="74" t="s">
        <v>77</v>
      </c>
      <c r="J80" s="64">
        <v>10.054</v>
      </c>
      <c r="K80" s="54"/>
      <c r="L80" s="62"/>
    </row>
    <row r="81" spans="1:12" ht="20.100000000000001" customHeight="1">
      <c r="A81" s="143" t="s">
        <v>118</v>
      </c>
      <c r="B81" s="78" t="s">
        <v>85</v>
      </c>
      <c r="C81" s="146" t="s">
        <v>83</v>
      </c>
      <c r="D81" s="65" t="s">
        <v>78</v>
      </c>
      <c r="E81" s="66">
        <f t="shared" si="2"/>
        <v>0.9350000000000005</v>
      </c>
      <c r="F81" s="67"/>
      <c r="G81" s="68"/>
      <c r="H81" s="69">
        <v>10.042999999999999</v>
      </c>
      <c r="I81" s="70" t="s">
        <v>77</v>
      </c>
      <c r="J81" s="79">
        <v>10.978</v>
      </c>
      <c r="K81" s="82"/>
      <c r="L81" s="49"/>
    </row>
    <row r="82" spans="1:12" ht="20.100000000000001" customHeight="1">
      <c r="A82" s="145"/>
      <c r="B82" s="78" t="s">
        <v>74</v>
      </c>
      <c r="C82" s="147"/>
      <c r="D82" s="65" t="s">
        <v>78</v>
      </c>
      <c r="E82" s="66">
        <f t="shared" si="2"/>
        <v>0.90999999999999992</v>
      </c>
      <c r="F82" s="67"/>
      <c r="G82" s="68"/>
      <c r="H82" s="46">
        <v>10.054</v>
      </c>
      <c r="I82" s="47" t="s">
        <v>77</v>
      </c>
      <c r="J82" s="48">
        <v>10.99</v>
      </c>
      <c r="K82" s="82">
        <v>2.5999999999999999E-2</v>
      </c>
      <c r="L82" s="49"/>
    </row>
    <row r="83" spans="1:12" ht="20.100000000000001" customHeight="1">
      <c r="A83" s="140" t="s">
        <v>119</v>
      </c>
      <c r="B83" s="54" t="s">
        <v>85</v>
      </c>
      <c r="C83" s="141" t="s">
        <v>83</v>
      </c>
      <c r="D83" s="54" t="s">
        <v>78</v>
      </c>
      <c r="E83" s="55">
        <f t="shared" si="2"/>
        <v>0.14900000000000091</v>
      </c>
      <c r="F83" s="56">
        <v>12</v>
      </c>
      <c r="G83" s="57">
        <f t="shared" si="3"/>
        <v>1.7880000000000109</v>
      </c>
      <c r="H83" s="58">
        <v>10.978</v>
      </c>
      <c r="I83" s="59" t="s">
        <v>77</v>
      </c>
      <c r="J83" s="60">
        <v>11.127000000000001</v>
      </c>
      <c r="K83" s="54"/>
      <c r="L83" s="62"/>
    </row>
    <row r="84" spans="1:12" ht="20.100000000000001" customHeight="1">
      <c r="A84" s="140"/>
      <c r="B84" s="54" t="s">
        <v>74</v>
      </c>
      <c r="C84" s="142"/>
      <c r="D84" s="54" t="s">
        <v>78</v>
      </c>
      <c r="E84" s="55">
        <f t="shared" si="2"/>
        <v>0.14899999999999913</v>
      </c>
      <c r="F84" s="56">
        <v>12</v>
      </c>
      <c r="G84" s="57">
        <f t="shared" si="3"/>
        <v>1.7879999999999896</v>
      </c>
      <c r="H84" s="63">
        <v>10.99</v>
      </c>
      <c r="I84" s="74" t="s">
        <v>77</v>
      </c>
      <c r="J84" s="64">
        <v>11.138999999999999</v>
      </c>
      <c r="K84" s="54"/>
      <c r="L84" s="62"/>
    </row>
    <row r="85" spans="1:12" ht="20.100000000000001" customHeight="1">
      <c r="A85" s="143" t="s">
        <v>120</v>
      </c>
      <c r="B85" s="78" t="s">
        <v>85</v>
      </c>
      <c r="C85" s="146" t="s">
        <v>83</v>
      </c>
      <c r="D85" s="65" t="s">
        <v>78</v>
      </c>
      <c r="E85" s="66">
        <f t="shared" si="2"/>
        <v>0.3989999999999988</v>
      </c>
      <c r="F85" s="67"/>
      <c r="G85" s="68"/>
      <c r="H85" s="69">
        <v>11.127000000000001</v>
      </c>
      <c r="I85" s="70" t="s">
        <v>77</v>
      </c>
      <c r="J85" s="79">
        <v>11.69</v>
      </c>
      <c r="K85" s="82">
        <v>0.16400000000000001</v>
      </c>
      <c r="L85" s="49"/>
    </row>
    <row r="86" spans="1:12" ht="20.100000000000001" customHeight="1" thickBot="1">
      <c r="A86" s="148"/>
      <c r="B86" s="83" t="s">
        <v>74</v>
      </c>
      <c r="C86" s="149"/>
      <c r="D86" s="83" t="s">
        <v>37</v>
      </c>
      <c r="E86" s="84">
        <f t="shared" si="2"/>
        <v>0.38800000000000012</v>
      </c>
      <c r="F86" s="85"/>
      <c r="G86" s="84"/>
      <c r="H86" s="86">
        <v>11.138999999999999</v>
      </c>
      <c r="I86" s="87" t="s">
        <v>77</v>
      </c>
      <c r="J86" s="88">
        <v>11.69</v>
      </c>
      <c r="K86" s="89">
        <v>0.16300000000000001</v>
      </c>
      <c r="L86" s="90"/>
    </row>
    <row r="87" spans="1:12" ht="20.100000000000001" customHeight="1">
      <c r="A87" s="147" t="s">
        <v>121</v>
      </c>
      <c r="B87" s="91" t="s">
        <v>38</v>
      </c>
      <c r="C87" s="150" t="s">
        <v>76</v>
      </c>
      <c r="D87" s="91" t="s">
        <v>37</v>
      </c>
      <c r="E87" s="92">
        <f t="shared" si="2"/>
        <v>0.14900000000000091</v>
      </c>
      <c r="F87" s="56">
        <v>12</v>
      </c>
      <c r="G87" s="104">
        <f t="shared" si="3"/>
        <v>1.7880000000000109</v>
      </c>
      <c r="H87" s="93">
        <v>11.69</v>
      </c>
      <c r="I87" s="94" t="s">
        <v>77</v>
      </c>
      <c r="J87" s="95">
        <v>11.839</v>
      </c>
      <c r="K87" s="91"/>
      <c r="L87" s="96"/>
    </row>
    <row r="88" spans="1:12" ht="20.100000000000001" customHeight="1">
      <c r="A88" s="140"/>
      <c r="B88" s="54" t="s">
        <v>74</v>
      </c>
      <c r="C88" s="142"/>
      <c r="D88" s="54" t="s">
        <v>37</v>
      </c>
      <c r="E88" s="55">
        <f t="shared" si="2"/>
        <v>0.14900000000000091</v>
      </c>
      <c r="F88" s="56">
        <v>12</v>
      </c>
      <c r="G88" s="57">
        <f t="shared" si="3"/>
        <v>1.7880000000000109</v>
      </c>
      <c r="H88" s="63">
        <v>11.69</v>
      </c>
      <c r="I88" s="74" t="s">
        <v>77</v>
      </c>
      <c r="J88" s="64">
        <v>11.839</v>
      </c>
      <c r="K88" s="54"/>
      <c r="L88" s="62"/>
    </row>
    <row r="89" spans="1:12" ht="20.100000000000001" customHeight="1">
      <c r="A89" s="143" t="s">
        <v>41</v>
      </c>
      <c r="B89" s="78" t="s">
        <v>38</v>
      </c>
      <c r="C89" s="146" t="s">
        <v>76</v>
      </c>
      <c r="D89" s="65" t="s">
        <v>37</v>
      </c>
      <c r="E89" s="66">
        <f t="shared" si="2"/>
        <v>0.44299999999999962</v>
      </c>
      <c r="F89" s="67"/>
      <c r="G89" s="68"/>
      <c r="H89" s="69">
        <v>11.839</v>
      </c>
      <c r="I89" s="70" t="s">
        <v>77</v>
      </c>
      <c r="J89" s="79">
        <v>12.282</v>
      </c>
      <c r="K89" s="73"/>
      <c r="L89" s="65"/>
    </row>
    <row r="90" spans="1:12" ht="20.100000000000001" customHeight="1">
      <c r="A90" s="144"/>
      <c r="B90" s="65" t="s">
        <v>39</v>
      </c>
      <c r="C90" s="147"/>
      <c r="D90" s="65" t="s">
        <v>37</v>
      </c>
      <c r="E90" s="66">
        <f t="shared" si="2"/>
        <v>0.43099999999999916</v>
      </c>
      <c r="F90" s="67"/>
      <c r="G90" s="68"/>
      <c r="H90" s="46">
        <v>11.839</v>
      </c>
      <c r="I90" s="47" t="s">
        <v>77</v>
      </c>
      <c r="J90" s="48">
        <v>12.27</v>
      </c>
      <c r="K90" s="65"/>
      <c r="L90" s="49"/>
    </row>
    <row r="91" spans="1:12" ht="20.100000000000001" customHeight="1">
      <c r="A91" s="144"/>
      <c r="B91" s="80" t="s">
        <v>38</v>
      </c>
      <c r="C91" s="141" t="s">
        <v>42</v>
      </c>
      <c r="D91" s="54" t="s">
        <v>37</v>
      </c>
      <c r="E91" s="55">
        <f t="shared" si="2"/>
        <v>0.52399999999999913</v>
      </c>
      <c r="F91" s="56">
        <v>16</v>
      </c>
      <c r="G91" s="57">
        <f t="shared" si="3"/>
        <v>8.3839999999999861</v>
      </c>
      <c r="H91" s="58">
        <v>12.282</v>
      </c>
      <c r="I91" s="59" t="s">
        <v>77</v>
      </c>
      <c r="J91" s="60">
        <v>12.805999999999999</v>
      </c>
      <c r="K91" s="54"/>
      <c r="L91" s="62"/>
    </row>
    <row r="92" spans="1:12" ht="20.100000000000001" customHeight="1">
      <c r="A92" s="144"/>
      <c r="B92" s="80" t="s">
        <v>74</v>
      </c>
      <c r="C92" s="142"/>
      <c r="D92" s="54" t="s">
        <v>37</v>
      </c>
      <c r="E92" s="55">
        <f t="shared" si="2"/>
        <v>0.54499999999999993</v>
      </c>
      <c r="F92" s="56">
        <v>16</v>
      </c>
      <c r="G92" s="57">
        <f t="shared" si="3"/>
        <v>8.7199999999999989</v>
      </c>
      <c r="H92" s="63">
        <v>12.27</v>
      </c>
      <c r="I92" s="74" t="s">
        <v>59</v>
      </c>
      <c r="J92" s="64">
        <v>12.815</v>
      </c>
      <c r="K92" s="54"/>
      <c r="L92" s="62"/>
    </row>
    <row r="93" spans="1:12" ht="20.100000000000001" customHeight="1">
      <c r="A93" s="144"/>
      <c r="B93" s="78" t="s">
        <v>38</v>
      </c>
      <c r="C93" s="146" t="s">
        <v>76</v>
      </c>
      <c r="D93" s="65" t="s">
        <v>37</v>
      </c>
      <c r="E93" s="66">
        <f t="shared" si="2"/>
        <v>1.7730000000000015</v>
      </c>
      <c r="F93" s="67"/>
      <c r="G93" s="68"/>
      <c r="H93" s="69">
        <v>12.805999999999999</v>
      </c>
      <c r="I93" s="70" t="s">
        <v>77</v>
      </c>
      <c r="J93" s="79">
        <v>14.579000000000001</v>
      </c>
      <c r="K93" s="65"/>
      <c r="L93" s="49"/>
    </row>
    <row r="94" spans="1:12" ht="20.100000000000001" customHeight="1">
      <c r="A94" s="145"/>
      <c r="B94" s="78" t="s">
        <v>74</v>
      </c>
      <c r="C94" s="147"/>
      <c r="D94" s="65" t="s">
        <v>37</v>
      </c>
      <c r="E94" s="66">
        <f t="shared" si="2"/>
        <v>1.7599999999999998</v>
      </c>
      <c r="F94" s="67"/>
      <c r="G94" s="68"/>
      <c r="H94" s="46">
        <v>12.815</v>
      </c>
      <c r="I94" s="47" t="s">
        <v>77</v>
      </c>
      <c r="J94" s="48">
        <v>14.574999999999999</v>
      </c>
      <c r="K94" s="65"/>
      <c r="L94" s="49"/>
    </row>
    <row r="95" spans="1:12" ht="20.100000000000001" customHeight="1">
      <c r="A95" s="140" t="s">
        <v>43</v>
      </c>
      <c r="B95" s="54" t="s">
        <v>38</v>
      </c>
      <c r="C95" s="141" t="s">
        <v>76</v>
      </c>
      <c r="D95" s="54" t="s">
        <v>37</v>
      </c>
      <c r="E95" s="55">
        <f t="shared" si="2"/>
        <v>0.14899999999999913</v>
      </c>
      <c r="F95" s="56">
        <v>12</v>
      </c>
      <c r="G95" s="57">
        <f t="shared" si="3"/>
        <v>1.7879999999999896</v>
      </c>
      <c r="H95" s="58">
        <v>14.579000000000001</v>
      </c>
      <c r="I95" s="59" t="s">
        <v>77</v>
      </c>
      <c r="J95" s="60">
        <v>14.728</v>
      </c>
      <c r="K95" s="54"/>
      <c r="L95" s="62"/>
    </row>
    <row r="96" spans="1:12" ht="20.100000000000001" customHeight="1">
      <c r="A96" s="140"/>
      <c r="B96" s="54" t="s">
        <v>74</v>
      </c>
      <c r="C96" s="142"/>
      <c r="D96" s="54" t="s">
        <v>37</v>
      </c>
      <c r="E96" s="55">
        <f t="shared" si="2"/>
        <v>0.14900000000000091</v>
      </c>
      <c r="F96" s="56">
        <v>12</v>
      </c>
      <c r="G96" s="57">
        <f t="shared" si="3"/>
        <v>1.7880000000000109</v>
      </c>
      <c r="H96" s="63">
        <v>14.574999999999999</v>
      </c>
      <c r="I96" s="74" t="s">
        <v>77</v>
      </c>
      <c r="J96" s="64">
        <v>14.724</v>
      </c>
      <c r="K96" s="54"/>
      <c r="L96" s="62"/>
    </row>
    <row r="97" spans="1:12" ht="20.100000000000001" customHeight="1">
      <c r="A97" s="143" t="s">
        <v>58</v>
      </c>
      <c r="B97" s="78" t="s">
        <v>38</v>
      </c>
      <c r="C97" s="146" t="s">
        <v>76</v>
      </c>
      <c r="D97" s="65" t="s">
        <v>37</v>
      </c>
      <c r="E97" s="66">
        <f t="shared" si="2"/>
        <v>0.93900000000000006</v>
      </c>
      <c r="F97" s="67"/>
      <c r="G97" s="68"/>
      <c r="H97" s="69">
        <v>14.728</v>
      </c>
      <c r="I97" s="70" t="s">
        <v>77</v>
      </c>
      <c r="J97" s="79">
        <v>15.667</v>
      </c>
      <c r="K97" s="82"/>
      <c r="L97" s="49"/>
    </row>
    <row r="98" spans="1:12" ht="20.100000000000001" customHeight="1">
      <c r="A98" s="145"/>
      <c r="B98" s="78" t="s">
        <v>74</v>
      </c>
      <c r="C98" s="147"/>
      <c r="D98" s="65" t="s">
        <v>37</v>
      </c>
      <c r="E98" s="66">
        <f t="shared" si="2"/>
        <v>0.94099999999999895</v>
      </c>
      <c r="F98" s="67"/>
      <c r="G98" s="68"/>
      <c r="H98" s="46">
        <v>14.724</v>
      </c>
      <c r="I98" s="47" t="s">
        <v>77</v>
      </c>
      <c r="J98" s="48">
        <v>15.664999999999999</v>
      </c>
      <c r="K98" s="82"/>
      <c r="L98" s="49"/>
    </row>
    <row r="99" spans="1:12" ht="20.100000000000001" customHeight="1">
      <c r="A99" s="140" t="s">
        <v>44</v>
      </c>
      <c r="B99" s="54" t="s">
        <v>38</v>
      </c>
      <c r="C99" s="141" t="s">
        <v>76</v>
      </c>
      <c r="D99" s="54" t="s">
        <v>37</v>
      </c>
      <c r="E99" s="55">
        <f t="shared" si="2"/>
        <v>0.14900000000000091</v>
      </c>
      <c r="F99" s="56">
        <v>12</v>
      </c>
      <c r="G99" s="57">
        <f t="shared" si="3"/>
        <v>1.7880000000000109</v>
      </c>
      <c r="H99" s="58">
        <v>15.667</v>
      </c>
      <c r="I99" s="59" t="s">
        <v>77</v>
      </c>
      <c r="J99" s="60">
        <v>15.816000000000001</v>
      </c>
      <c r="K99" s="54"/>
      <c r="L99" s="62"/>
    </row>
    <row r="100" spans="1:12" ht="20.100000000000001" customHeight="1">
      <c r="A100" s="140"/>
      <c r="B100" s="54" t="s">
        <v>74</v>
      </c>
      <c r="C100" s="142"/>
      <c r="D100" s="54" t="s">
        <v>37</v>
      </c>
      <c r="E100" s="55">
        <f t="shared" si="2"/>
        <v>0.14900000000000091</v>
      </c>
      <c r="F100" s="56">
        <v>12</v>
      </c>
      <c r="G100" s="57">
        <f t="shared" si="3"/>
        <v>1.7880000000000109</v>
      </c>
      <c r="H100" s="63">
        <v>15.664999999999999</v>
      </c>
      <c r="I100" s="74" t="s">
        <v>77</v>
      </c>
      <c r="J100" s="64">
        <v>15.814</v>
      </c>
      <c r="K100" s="54"/>
      <c r="L100" s="62"/>
    </row>
    <row r="101" spans="1:12" ht="20.100000000000001" customHeight="1">
      <c r="A101" s="143" t="s">
        <v>122</v>
      </c>
      <c r="B101" s="78" t="s">
        <v>38</v>
      </c>
      <c r="C101" s="146" t="s">
        <v>76</v>
      </c>
      <c r="D101" s="65" t="s">
        <v>37</v>
      </c>
      <c r="E101" s="66">
        <f t="shared" si="2"/>
        <v>3.8999999999999702E-2</v>
      </c>
      <c r="F101" s="67"/>
      <c r="G101" s="68"/>
      <c r="H101" s="69">
        <v>15.816000000000001</v>
      </c>
      <c r="I101" s="70" t="s">
        <v>77</v>
      </c>
      <c r="J101" s="79">
        <v>15.855</v>
      </c>
      <c r="K101" s="65"/>
      <c r="L101" s="49"/>
    </row>
    <row r="102" spans="1:12" ht="20.100000000000001" customHeight="1">
      <c r="A102" s="144"/>
      <c r="B102" s="78" t="s">
        <v>74</v>
      </c>
      <c r="C102" s="147"/>
      <c r="D102" s="65" t="s">
        <v>37</v>
      </c>
      <c r="E102" s="66">
        <f t="shared" si="2"/>
        <v>4.5999999999999375E-2</v>
      </c>
      <c r="F102" s="67"/>
      <c r="G102" s="68"/>
      <c r="H102" s="46">
        <v>15.814</v>
      </c>
      <c r="I102" s="47" t="s">
        <v>77</v>
      </c>
      <c r="J102" s="48">
        <v>15.86</v>
      </c>
      <c r="K102" s="65"/>
      <c r="L102" s="49"/>
    </row>
    <row r="103" spans="1:12" ht="20.100000000000001" customHeight="1">
      <c r="A103" s="144"/>
      <c r="B103" s="80" t="s">
        <v>38</v>
      </c>
      <c r="C103" s="54" t="s">
        <v>45</v>
      </c>
      <c r="D103" s="54" t="s">
        <v>37</v>
      </c>
      <c r="E103" s="55">
        <f t="shared" si="2"/>
        <v>0.34700000000000131</v>
      </c>
      <c r="F103" s="56">
        <v>16</v>
      </c>
      <c r="G103" s="57">
        <f t="shared" si="3"/>
        <v>5.5520000000000209</v>
      </c>
      <c r="H103" s="58">
        <v>15.855</v>
      </c>
      <c r="I103" s="59" t="s">
        <v>77</v>
      </c>
      <c r="J103" s="60">
        <v>16.202000000000002</v>
      </c>
      <c r="K103" s="54"/>
      <c r="L103" s="62"/>
    </row>
    <row r="104" spans="1:12" ht="20.100000000000001" customHeight="1">
      <c r="A104" s="144"/>
      <c r="B104" s="80" t="s">
        <v>74</v>
      </c>
      <c r="C104" s="54"/>
      <c r="D104" s="54" t="s">
        <v>37</v>
      </c>
      <c r="E104" s="55">
        <f t="shared" si="2"/>
        <v>0.33600000000000207</v>
      </c>
      <c r="F104" s="56">
        <v>16</v>
      </c>
      <c r="G104" s="57">
        <f t="shared" si="3"/>
        <v>5.3760000000000332</v>
      </c>
      <c r="H104" s="63">
        <v>15.86</v>
      </c>
      <c r="I104" s="74" t="s">
        <v>59</v>
      </c>
      <c r="J104" s="64">
        <v>16.196000000000002</v>
      </c>
      <c r="K104" s="54"/>
      <c r="L104" s="62"/>
    </row>
    <row r="105" spans="1:12" ht="20.100000000000001" customHeight="1">
      <c r="A105" s="144"/>
      <c r="B105" s="78" t="s">
        <v>38</v>
      </c>
      <c r="C105" s="146" t="s">
        <v>76</v>
      </c>
      <c r="D105" s="65" t="s">
        <v>37</v>
      </c>
      <c r="E105" s="66">
        <f t="shared" si="2"/>
        <v>0.52799999999999869</v>
      </c>
      <c r="F105" s="67"/>
      <c r="G105" s="68"/>
      <c r="H105" s="69">
        <v>16.202000000000002</v>
      </c>
      <c r="I105" s="70" t="s">
        <v>77</v>
      </c>
      <c r="J105" s="79">
        <v>16.73</v>
      </c>
      <c r="K105" s="65"/>
      <c r="L105" s="49"/>
    </row>
    <row r="106" spans="1:12" ht="20.100000000000001" customHeight="1">
      <c r="A106" s="145"/>
      <c r="B106" s="78" t="s">
        <v>74</v>
      </c>
      <c r="C106" s="147"/>
      <c r="D106" s="65" t="s">
        <v>37</v>
      </c>
      <c r="E106" s="66">
        <f t="shared" si="2"/>
        <v>0.53699999999999903</v>
      </c>
      <c r="F106" s="67"/>
      <c r="G106" s="68"/>
      <c r="H106" s="46">
        <v>16.196000000000002</v>
      </c>
      <c r="I106" s="47" t="s">
        <v>77</v>
      </c>
      <c r="J106" s="48">
        <v>16.733000000000001</v>
      </c>
      <c r="K106" s="65"/>
      <c r="L106" s="49"/>
    </row>
    <row r="107" spans="1:12" ht="20.100000000000001" customHeight="1">
      <c r="A107" s="140" t="s">
        <v>123</v>
      </c>
      <c r="B107" s="54" t="s">
        <v>38</v>
      </c>
      <c r="C107" s="141" t="s">
        <v>76</v>
      </c>
      <c r="D107" s="54" t="s">
        <v>37</v>
      </c>
      <c r="E107" s="55">
        <f t="shared" si="2"/>
        <v>0.14900000000000091</v>
      </c>
      <c r="F107" s="56">
        <v>12</v>
      </c>
      <c r="G107" s="57">
        <f t="shared" si="3"/>
        <v>1.7880000000000109</v>
      </c>
      <c r="H107" s="58">
        <v>16.73</v>
      </c>
      <c r="I107" s="59" t="s">
        <v>77</v>
      </c>
      <c r="J107" s="60">
        <v>16.879000000000001</v>
      </c>
      <c r="K107" s="54"/>
      <c r="L107" s="62"/>
    </row>
    <row r="108" spans="1:12" ht="20.100000000000001" customHeight="1">
      <c r="A108" s="140"/>
      <c r="B108" s="54" t="s">
        <v>74</v>
      </c>
      <c r="C108" s="142"/>
      <c r="D108" s="54" t="s">
        <v>37</v>
      </c>
      <c r="E108" s="55">
        <f t="shared" si="2"/>
        <v>0.14900000000000091</v>
      </c>
      <c r="F108" s="56">
        <v>12</v>
      </c>
      <c r="G108" s="57">
        <f t="shared" si="3"/>
        <v>1.7880000000000109</v>
      </c>
      <c r="H108" s="63">
        <v>16.733000000000001</v>
      </c>
      <c r="I108" s="74" t="s">
        <v>77</v>
      </c>
      <c r="J108" s="64">
        <v>16.882000000000001</v>
      </c>
      <c r="K108" s="54"/>
      <c r="L108" s="62"/>
    </row>
    <row r="109" spans="1:12" ht="20.100000000000001" customHeight="1">
      <c r="A109" s="143" t="s">
        <v>124</v>
      </c>
      <c r="B109" s="78" t="s">
        <v>38</v>
      </c>
      <c r="C109" s="146" t="s">
        <v>76</v>
      </c>
      <c r="D109" s="65" t="s">
        <v>37</v>
      </c>
      <c r="E109" s="66">
        <f t="shared" si="2"/>
        <v>0.43799999999999861</v>
      </c>
      <c r="F109" s="67"/>
      <c r="G109" s="68"/>
      <c r="H109" s="69">
        <v>16.879000000000001</v>
      </c>
      <c r="I109" s="70" t="s">
        <v>77</v>
      </c>
      <c r="J109" s="79">
        <v>17.343</v>
      </c>
      <c r="K109" s="82">
        <v>2.5999999999999999E-2</v>
      </c>
      <c r="L109" s="49"/>
    </row>
    <row r="110" spans="1:12" ht="20.100000000000001" customHeight="1">
      <c r="A110" s="144"/>
      <c r="B110" s="78" t="s">
        <v>74</v>
      </c>
      <c r="C110" s="147"/>
      <c r="D110" s="65" t="s">
        <v>37</v>
      </c>
      <c r="E110" s="66">
        <f t="shared" si="2"/>
        <v>0.42299999999999804</v>
      </c>
      <c r="F110" s="67"/>
      <c r="G110" s="68"/>
      <c r="H110" s="46">
        <v>16.882000000000001</v>
      </c>
      <c r="I110" s="47" t="s">
        <v>77</v>
      </c>
      <c r="J110" s="48">
        <v>17.331</v>
      </c>
      <c r="K110" s="82">
        <v>2.5999999999999999E-2</v>
      </c>
      <c r="L110" s="49"/>
    </row>
    <row r="111" spans="1:12" ht="20.100000000000001" customHeight="1">
      <c r="A111" s="144"/>
      <c r="B111" s="80" t="s">
        <v>38</v>
      </c>
      <c r="C111" s="141" t="s">
        <v>80</v>
      </c>
      <c r="D111" s="54" t="s">
        <v>37</v>
      </c>
      <c r="E111" s="55">
        <f t="shared" si="2"/>
        <v>0.12300000000000111</v>
      </c>
      <c r="F111" s="56">
        <v>16</v>
      </c>
      <c r="G111" s="57">
        <f t="shared" si="3"/>
        <v>1.9680000000000177</v>
      </c>
      <c r="H111" s="58">
        <v>17.343</v>
      </c>
      <c r="I111" s="59" t="s">
        <v>77</v>
      </c>
      <c r="J111" s="60">
        <v>17.466000000000001</v>
      </c>
      <c r="K111" s="81"/>
      <c r="L111" s="62"/>
    </row>
    <row r="112" spans="1:12" ht="20.100000000000001" customHeight="1">
      <c r="A112" s="145"/>
      <c r="B112" s="80" t="s">
        <v>74</v>
      </c>
      <c r="C112" s="142"/>
      <c r="D112" s="54" t="s">
        <v>37</v>
      </c>
      <c r="E112" s="55">
        <f t="shared" si="2"/>
        <v>0.13599999999999923</v>
      </c>
      <c r="F112" s="56">
        <v>16</v>
      </c>
      <c r="G112" s="57">
        <f t="shared" si="3"/>
        <v>2.1759999999999877</v>
      </c>
      <c r="H112" s="63">
        <v>17.331</v>
      </c>
      <c r="I112" s="74" t="s">
        <v>59</v>
      </c>
      <c r="J112" s="64">
        <v>17.466999999999999</v>
      </c>
      <c r="K112" s="81"/>
      <c r="L112" s="62"/>
    </row>
    <row r="113" spans="1:12" ht="20.100000000000001" customHeight="1">
      <c r="A113" s="140" t="s">
        <v>46</v>
      </c>
      <c r="B113" s="54" t="s">
        <v>38</v>
      </c>
      <c r="C113" s="141" t="s">
        <v>80</v>
      </c>
      <c r="D113" s="54" t="s">
        <v>37</v>
      </c>
      <c r="E113" s="55">
        <f t="shared" si="2"/>
        <v>0.14899999999999736</v>
      </c>
      <c r="F113" s="56">
        <v>16</v>
      </c>
      <c r="G113" s="57">
        <f t="shared" si="3"/>
        <v>2.3839999999999577</v>
      </c>
      <c r="H113" s="58">
        <v>17.466000000000001</v>
      </c>
      <c r="I113" s="59" t="s">
        <v>77</v>
      </c>
      <c r="J113" s="60">
        <v>17.614999999999998</v>
      </c>
      <c r="K113" s="54"/>
      <c r="L113" s="62"/>
    </row>
    <row r="114" spans="1:12" ht="20.100000000000001" customHeight="1">
      <c r="A114" s="140"/>
      <c r="B114" s="54" t="s">
        <v>74</v>
      </c>
      <c r="C114" s="142"/>
      <c r="D114" s="54" t="s">
        <v>37</v>
      </c>
      <c r="E114" s="55">
        <f t="shared" si="2"/>
        <v>0.14900000000000091</v>
      </c>
      <c r="F114" s="56">
        <v>16</v>
      </c>
      <c r="G114" s="57">
        <f t="shared" si="3"/>
        <v>2.3840000000000146</v>
      </c>
      <c r="H114" s="63">
        <v>17.466999999999999</v>
      </c>
      <c r="I114" s="74" t="s">
        <v>59</v>
      </c>
      <c r="J114" s="64">
        <v>17.616</v>
      </c>
      <c r="K114" s="54"/>
      <c r="L114" s="62"/>
    </row>
    <row r="115" spans="1:12" ht="20.100000000000001" customHeight="1">
      <c r="A115" s="143" t="s">
        <v>47</v>
      </c>
      <c r="B115" s="80" t="s">
        <v>38</v>
      </c>
      <c r="C115" s="141" t="s">
        <v>80</v>
      </c>
      <c r="D115" s="54" t="s">
        <v>37</v>
      </c>
      <c r="E115" s="55">
        <f t="shared" si="2"/>
        <v>9.6000000000000085E-2</v>
      </c>
      <c r="F115" s="56">
        <v>16</v>
      </c>
      <c r="G115" s="57">
        <f t="shared" si="3"/>
        <v>1.5360000000000014</v>
      </c>
      <c r="H115" s="58">
        <v>17.614999999999998</v>
      </c>
      <c r="I115" s="59" t="s">
        <v>77</v>
      </c>
      <c r="J115" s="60">
        <v>17.710999999999999</v>
      </c>
      <c r="K115" s="81"/>
      <c r="L115" s="62"/>
    </row>
    <row r="116" spans="1:12" ht="20.100000000000001" customHeight="1">
      <c r="A116" s="144"/>
      <c r="B116" s="80" t="s">
        <v>74</v>
      </c>
      <c r="C116" s="142"/>
      <c r="D116" s="54" t="s">
        <v>37</v>
      </c>
      <c r="E116" s="55">
        <f t="shared" si="2"/>
        <v>0.10999999999999943</v>
      </c>
      <c r="F116" s="56">
        <v>16</v>
      </c>
      <c r="G116" s="57">
        <f t="shared" si="3"/>
        <v>1.7599999999999909</v>
      </c>
      <c r="H116" s="63">
        <v>17.616</v>
      </c>
      <c r="I116" s="74" t="s">
        <v>59</v>
      </c>
      <c r="J116" s="64">
        <v>17.725999999999999</v>
      </c>
      <c r="K116" s="81"/>
      <c r="L116" s="62"/>
    </row>
    <row r="117" spans="1:12" ht="20.100000000000001" customHeight="1">
      <c r="A117" s="144"/>
      <c r="B117" s="78" t="s">
        <v>38</v>
      </c>
      <c r="C117" s="146" t="s">
        <v>76</v>
      </c>
      <c r="D117" s="65" t="s">
        <v>37</v>
      </c>
      <c r="E117" s="66">
        <f t="shared" si="2"/>
        <v>0.93299999999999983</v>
      </c>
      <c r="F117" s="67"/>
      <c r="G117" s="68"/>
      <c r="H117" s="69">
        <v>17.710999999999999</v>
      </c>
      <c r="I117" s="70" t="s">
        <v>77</v>
      </c>
      <c r="J117" s="79">
        <v>18.643999999999998</v>
      </c>
      <c r="K117" s="82"/>
      <c r="L117" s="49"/>
    </row>
    <row r="118" spans="1:12" ht="20.100000000000001" customHeight="1">
      <c r="A118" s="144"/>
      <c r="B118" s="78" t="s">
        <v>74</v>
      </c>
      <c r="C118" s="147"/>
      <c r="D118" s="65" t="s">
        <v>37</v>
      </c>
      <c r="E118" s="66">
        <f t="shared" si="2"/>
        <v>0.89100000000000157</v>
      </c>
      <c r="F118" s="67"/>
      <c r="G118" s="68"/>
      <c r="H118" s="46">
        <v>17.725999999999999</v>
      </c>
      <c r="I118" s="47" t="s">
        <v>59</v>
      </c>
      <c r="J118" s="48">
        <v>18.643000000000001</v>
      </c>
      <c r="K118" s="82">
        <v>2.5999999999999999E-2</v>
      </c>
      <c r="L118" s="49"/>
    </row>
    <row r="119" spans="1:12" ht="20.100000000000001" customHeight="1">
      <c r="A119" s="144"/>
      <c r="B119" s="80" t="s">
        <v>38</v>
      </c>
      <c r="C119" s="141" t="s">
        <v>40</v>
      </c>
      <c r="D119" s="54" t="s">
        <v>37</v>
      </c>
      <c r="E119" s="55">
        <f t="shared" si="2"/>
        <v>0.35600000000000165</v>
      </c>
      <c r="F119" s="56">
        <v>16</v>
      </c>
      <c r="G119" s="57">
        <f t="shared" si="3"/>
        <v>5.6960000000000264</v>
      </c>
      <c r="H119" s="58">
        <v>18.643999999999998</v>
      </c>
      <c r="I119" s="59" t="s">
        <v>77</v>
      </c>
      <c r="J119" s="60">
        <v>19</v>
      </c>
      <c r="K119" s="54"/>
      <c r="L119" s="62"/>
    </row>
    <row r="120" spans="1:12" ht="20.100000000000001" customHeight="1">
      <c r="A120" s="144"/>
      <c r="B120" s="80" t="s">
        <v>74</v>
      </c>
      <c r="C120" s="142"/>
      <c r="D120" s="54" t="s">
        <v>37</v>
      </c>
      <c r="E120" s="55">
        <f t="shared" si="2"/>
        <v>0.35500000000000043</v>
      </c>
      <c r="F120" s="56">
        <v>16</v>
      </c>
      <c r="G120" s="57">
        <f t="shared" si="3"/>
        <v>5.6800000000000068</v>
      </c>
      <c r="H120" s="63">
        <v>18.643000000000001</v>
      </c>
      <c r="I120" s="74" t="s">
        <v>77</v>
      </c>
      <c r="J120" s="64">
        <v>18.998000000000001</v>
      </c>
      <c r="K120" s="54"/>
      <c r="L120" s="62"/>
    </row>
    <row r="121" spans="1:12" ht="20.100000000000001" customHeight="1">
      <c r="A121" s="144"/>
      <c r="B121" s="78" t="s">
        <v>38</v>
      </c>
      <c r="C121" s="146" t="s">
        <v>76</v>
      </c>
      <c r="D121" s="65" t="s">
        <v>37</v>
      </c>
      <c r="E121" s="66">
        <f t="shared" si="2"/>
        <v>0.29899999999999977</v>
      </c>
      <c r="F121" s="67"/>
      <c r="G121" s="68"/>
      <c r="H121" s="69">
        <v>19</v>
      </c>
      <c r="I121" s="70" t="s">
        <v>77</v>
      </c>
      <c r="J121" s="79">
        <v>19.337</v>
      </c>
      <c r="K121" s="82">
        <v>3.7999999999999999E-2</v>
      </c>
      <c r="L121" s="49"/>
    </row>
    <row r="122" spans="1:12" ht="20.100000000000001" customHeight="1">
      <c r="A122" s="145"/>
      <c r="B122" s="78" t="s">
        <v>74</v>
      </c>
      <c r="C122" s="147"/>
      <c r="D122" s="65" t="s">
        <v>37</v>
      </c>
      <c r="E122" s="66">
        <f t="shared" si="2"/>
        <v>0.29899999999999977</v>
      </c>
      <c r="F122" s="67"/>
      <c r="G122" s="68"/>
      <c r="H122" s="46">
        <v>18.998000000000001</v>
      </c>
      <c r="I122" s="47" t="s">
        <v>77</v>
      </c>
      <c r="J122" s="48">
        <v>19.335000000000001</v>
      </c>
      <c r="K122" s="82">
        <v>3.7999999999999999E-2</v>
      </c>
      <c r="L122" s="49"/>
    </row>
    <row r="123" spans="1:12" ht="20.100000000000001" customHeight="1">
      <c r="A123" s="140" t="s">
        <v>48</v>
      </c>
      <c r="B123" s="54" t="s">
        <v>38</v>
      </c>
      <c r="C123" s="141" t="s">
        <v>76</v>
      </c>
      <c r="D123" s="54" t="s">
        <v>37</v>
      </c>
      <c r="E123" s="55">
        <f t="shared" si="2"/>
        <v>0.14900000000000091</v>
      </c>
      <c r="F123" s="56">
        <v>12</v>
      </c>
      <c r="G123" s="57">
        <f t="shared" si="3"/>
        <v>1.7880000000000109</v>
      </c>
      <c r="H123" s="58">
        <v>19.337</v>
      </c>
      <c r="I123" s="59" t="s">
        <v>77</v>
      </c>
      <c r="J123" s="60">
        <v>19.486000000000001</v>
      </c>
      <c r="K123" s="81"/>
      <c r="L123" s="62"/>
    </row>
    <row r="124" spans="1:12" ht="20.100000000000001" customHeight="1">
      <c r="A124" s="140"/>
      <c r="B124" s="54" t="s">
        <v>74</v>
      </c>
      <c r="C124" s="142"/>
      <c r="D124" s="54" t="s">
        <v>37</v>
      </c>
      <c r="E124" s="55">
        <f t="shared" si="2"/>
        <v>0.14900000000000091</v>
      </c>
      <c r="F124" s="56">
        <v>12</v>
      </c>
      <c r="G124" s="57">
        <f t="shared" si="3"/>
        <v>1.7880000000000109</v>
      </c>
      <c r="H124" s="63">
        <v>19.335000000000001</v>
      </c>
      <c r="I124" s="74" t="s">
        <v>77</v>
      </c>
      <c r="J124" s="64">
        <v>19.484000000000002</v>
      </c>
      <c r="K124" s="81"/>
      <c r="L124" s="62"/>
    </row>
  </sheetData>
  <mergeCells count="97">
    <mergeCell ref="A1:L1"/>
    <mergeCell ref="A3:C4"/>
    <mergeCell ref="D3:D4"/>
    <mergeCell ref="E3:E4"/>
    <mergeCell ref="F3:F4"/>
    <mergeCell ref="G3:G4"/>
    <mergeCell ref="H3:J3"/>
    <mergeCell ref="L3:L4"/>
    <mergeCell ref="A5:C8"/>
    <mergeCell ref="H5:K8"/>
    <mergeCell ref="L5:L8"/>
    <mergeCell ref="A9:A10"/>
    <mergeCell ref="A11:A14"/>
    <mergeCell ref="C11:C12"/>
    <mergeCell ref="A15:A16"/>
    <mergeCell ref="C15:C16"/>
    <mergeCell ref="A17:A18"/>
    <mergeCell ref="C17:C18"/>
    <mergeCell ref="A19:A20"/>
    <mergeCell ref="C19:C20"/>
    <mergeCell ref="A21:A22"/>
    <mergeCell ref="C21:C22"/>
    <mergeCell ref="A23:A24"/>
    <mergeCell ref="C23:C24"/>
    <mergeCell ref="A25:A32"/>
    <mergeCell ref="C25:C26"/>
    <mergeCell ref="C29:C30"/>
    <mergeCell ref="A51:A52"/>
    <mergeCell ref="C51:C52"/>
    <mergeCell ref="A33:A34"/>
    <mergeCell ref="A35:A38"/>
    <mergeCell ref="C37:C38"/>
    <mergeCell ref="A39:A40"/>
    <mergeCell ref="C39:C40"/>
    <mergeCell ref="A41:A42"/>
    <mergeCell ref="C41:C42"/>
    <mergeCell ref="A43:A44"/>
    <mergeCell ref="C43:C44"/>
    <mergeCell ref="A45:A50"/>
    <mergeCell ref="C45:C46"/>
    <mergeCell ref="C49:C50"/>
    <mergeCell ref="A53:A56"/>
    <mergeCell ref="C55:C56"/>
    <mergeCell ref="A57:A58"/>
    <mergeCell ref="C57:C58"/>
    <mergeCell ref="A59:A66"/>
    <mergeCell ref="C59:C60"/>
    <mergeCell ref="C63:C64"/>
    <mergeCell ref="A67:A68"/>
    <mergeCell ref="C67:C68"/>
    <mergeCell ref="A69:A70"/>
    <mergeCell ref="C69:C70"/>
    <mergeCell ref="A71:A72"/>
    <mergeCell ref="C71:C72"/>
    <mergeCell ref="A73:A74"/>
    <mergeCell ref="C73:C74"/>
    <mergeCell ref="A75:A76"/>
    <mergeCell ref="C75:C76"/>
    <mergeCell ref="A77:A78"/>
    <mergeCell ref="C77:C78"/>
    <mergeCell ref="A79:A80"/>
    <mergeCell ref="C79:C80"/>
    <mergeCell ref="A81:A82"/>
    <mergeCell ref="C81:C82"/>
    <mergeCell ref="A83:A84"/>
    <mergeCell ref="C83:C84"/>
    <mergeCell ref="A85:A86"/>
    <mergeCell ref="C85:C86"/>
    <mergeCell ref="A87:A88"/>
    <mergeCell ref="C87:C88"/>
    <mergeCell ref="A89:A94"/>
    <mergeCell ref="C89:C90"/>
    <mergeCell ref="C91:C92"/>
    <mergeCell ref="C93:C94"/>
    <mergeCell ref="A109:A112"/>
    <mergeCell ref="C109:C110"/>
    <mergeCell ref="C111:C112"/>
    <mergeCell ref="A95:A96"/>
    <mergeCell ref="C95:C96"/>
    <mergeCell ref="A97:A98"/>
    <mergeCell ref="C97:C98"/>
    <mergeCell ref="A99:A100"/>
    <mergeCell ref="C99:C100"/>
    <mergeCell ref="A101:A106"/>
    <mergeCell ref="C101:C102"/>
    <mergeCell ref="C105:C106"/>
    <mergeCell ref="A107:A108"/>
    <mergeCell ref="C107:C108"/>
    <mergeCell ref="A123:A124"/>
    <mergeCell ref="C123:C124"/>
    <mergeCell ref="A113:A114"/>
    <mergeCell ref="C113:C114"/>
    <mergeCell ref="A115:A122"/>
    <mergeCell ref="C115:C116"/>
    <mergeCell ref="C117:C118"/>
    <mergeCell ref="C119:C120"/>
    <mergeCell ref="C121:C122"/>
  </mergeCells>
  <phoneticPr fontId="2" type="noConversion"/>
  <pageMargins left="0.7" right="0.7" top="0.75" bottom="0.75" header="0.3" footer="0.3"/>
  <pageSetup paperSize="9" scale="65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원가계산서</vt:lpstr>
      <vt:lpstr>내역서</vt:lpstr>
      <vt:lpstr>수량산출서</vt:lpstr>
      <vt:lpstr>원가계산서!Print_Area</vt:lpstr>
      <vt:lpstr>내역서!Print_Titles</vt:lpstr>
    </vt:vector>
  </TitlesOfParts>
  <Company>ehtl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인천지하철 시설팀</dc:creator>
  <cp:lastModifiedBy>user</cp:lastModifiedBy>
  <cp:lastPrinted>2020-08-25T00:48:09Z</cp:lastPrinted>
  <dcterms:created xsi:type="dcterms:W3CDTF">2004-04-26T00:44:03Z</dcterms:created>
  <dcterms:modified xsi:type="dcterms:W3CDTF">2020-09-02T05:28:33Z</dcterms:modified>
</cp:coreProperties>
</file>