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6C38E4E3-08C7-4283-9BDE-2323394E7718}" xr6:coauthVersionLast="36" xr6:coauthVersionMax="36" xr10:uidLastSave="{00000000-0000-0000-0000-000000000000}"/>
  <bookViews>
    <workbookView xWindow="0" yWindow="0" windowWidth="28800" windowHeight="12765" tabRatio="895" activeTab="3" xr2:uid="{00000000-000D-0000-FFFF-FFFF00000000}"/>
  </bookViews>
  <sheets>
    <sheet name="설계서 표지" sheetId="99" r:id="rId1"/>
    <sheet name="설계내역서" sheetId="95" r:id="rId2"/>
    <sheet name="레일교환공사물량표" sheetId="100" r:id="rId3"/>
    <sheet name="내역서" sheetId="92" r:id="rId4"/>
    <sheet name="철거발생품" sheetId="20" state="hidden" r:id="rId5"/>
    <sheet name="수량산출(공종별)" sheetId="28" state="hidden" r:id="rId6"/>
    <sheet name="제잡표지" sheetId="16" state="hidden" r:id="rId7"/>
    <sheet name="철거발생품간지" sheetId="74" state="hidden" r:id="rId8"/>
  </sheets>
  <externalReferences>
    <externalReference r:id="rId9"/>
  </externalReferences>
  <definedNames>
    <definedName name="__IntlFixup" hidden="1">TRUE</definedName>
    <definedName name="_Fill" hidden="1">#REF!</definedName>
    <definedName name="_xlnm._FilterDatabase" localSheetId="5" hidden="1">'수량산출(공종별)'!$A$4:$F$556</definedName>
    <definedName name="_Key1" hidden="1">[1]내역서!#REF!</definedName>
    <definedName name="_Key2" hidden="1">[1]내역서!#REF!</definedName>
    <definedName name="_Order1" hidden="1">255</definedName>
    <definedName name="_Order2" hidden="1">255</definedName>
    <definedName name="_Sort" hidden="1">[1]내역서!#REF!</definedName>
    <definedName name="Access_Button" hidden="1">"청휴97LS_Sheet3_List"</definedName>
    <definedName name="AccessDatabase" hidden="1">"C:\soo\청휴97LS.mdb"</definedName>
    <definedName name="dfh" hidden="1">#REF!</definedName>
    <definedName name="gg" hidden="1">[1]내역서!#REF!</definedName>
    <definedName name="HTML1_1" hidden="1">"'[디자인MXE1.xls]마북OCTANE (2)'!$A$1:$G$33"</definedName>
    <definedName name="HTML1_10" hidden="1">""</definedName>
    <definedName name="HTML1_11" hidden="1">1</definedName>
    <definedName name="HTML1_12" hidden="1">"C:\견적\현대정공\MyHTML.htm"</definedName>
    <definedName name="HTML1_2" hidden="1">1</definedName>
    <definedName name="HTML1_3" hidden="1">"디자인MXE1.xl"</definedName>
    <definedName name="HTML1_4" hidden="1">"마북OCTANE (2)"</definedName>
    <definedName name="HTML1_5" hidden="1">""</definedName>
    <definedName name="HTML1_6" hidden="1">-4146</definedName>
    <definedName name="HTML1_7" hidden="1">-4146</definedName>
    <definedName name="HTML1_8" hidden="1">"98-03-30"</definedName>
    <definedName name="HTML1_9" hidden="1">"임양택"</definedName>
    <definedName name="HTMLCount" hidden="1">1</definedName>
    <definedName name="_xlnm.Print_Area" localSheetId="3">내역서!$A$1:$M$52</definedName>
    <definedName name="_xlnm.Print_Area" localSheetId="1">설계내역서!$A$1:$K$20</definedName>
    <definedName name="_xlnm.Print_Area" localSheetId="5">'수량산출(공종별)'!$A$1:$D$556</definedName>
    <definedName name="_xlnm.Print_Area" localSheetId="4">철거발생품!$A$1:$I$31</definedName>
    <definedName name="_xlnm.Print_Titles" localSheetId="3">내역서!$1:$3</definedName>
    <definedName name="wetw" hidden="1">[1]내역서!#REF!</definedName>
    <definedName name="개화산2" hidden="1">#REF!</definedName>
    <definedName name="공정" hidden="1">[1]내역서!#REF!</definedName>
    <definedName name="공정예정" hidden="1">[1]내역서!#REF!</definedName>
    <definedName name="납품" hidden="1">#REF!</definedName>
    <definedName name="ㄷㅅㅅㅅㅅㅅㅅㅅㅅㅅㅅㅅㅅㄱㄿ" hidden="1">#REF!</definedName>
    <definedName name="단가산출2" hidden="1">#REF!</definedName>
    <definedName name="레일가스압접시공개요도" hidden="1">[1]내역서!#REF!</definedName>
    <definedName name="산출내역서5차" hidden="1">#REF!</definedName>
    <definedName name="수량산출서2" hidden="1">[1]내역서!#REF!</definedName>
    <definedName name="ㅇ" hidden="1">#REF!</definedName>
    <definedName name="ㅇㅇㅇ" hidden="1">#REF!</definedName>
    <definedName name="ㅇㅎㄷㄷ" hidden="1">#REF!</definedName>
    <definedName name="예정공" hidden="1">#REF!</definedName>
    <definedName name="예정공정" hidden="1">[1]내역서!#REF!</definedName>
    <definedName name="예정공정표" hidden="1">[1]내역서!#REF!</definedName>
    <definedName name="ㅈㄷㄱ" hidden="1">[1]내역서!#REF!</definedName>
    <definedName name="충정로구내" hidden="1">[1]내역서!#REF!</definedName>
  </definedNames>
  <calcPr calcId="191029"/>
</workbook>
</file>

<file path=xl/calcChain.xml><?xml version="1.0" encoding="utf-8"?>
<calcChain xmlns="http://schemas.openxmlformats.org/spreadsheetml/2006/main">
  <c r="H20" i="100" l="1"/>
  <c r="H19" i="100"/>
  <c r="H18" i="100"/>
  <c r="H17" i="100"/>
  <c r="H16" i="100"/>
  <c r="H15" i="100"/>
  <c r="H14" i="100"/>
  <c r="H13" i="100"/>
  <c r="H12" i="100"/>
  <c r="H11" i="100"/>
  <c r="H10" i="100"/>
  <c r="H9" i="100"/>
  <c r="H8" i="100"/>
  <c r="H6" i="100" s="1"/>
  <c r="H7" i="100"/>
  <c r="L6" i="100"/>
  <c r="K6" i="100"/>
  <c r="J6" i="100"/>
  <c r="I6" i="100"/>
  <c r="L12" i="95" l="1"/>
  <c r="E12" i="95" s="1"/>
  <c r="D8" i="20" l="1"/>
  <c r="D15" i="20" l="1"/>
  <c r="F5" i="20" l="1"/>
  <c r="F6" i="20"/>
  <c r="F7" i="20"/>
  <c r="D31" i="20" l="1"/>
  <c r="D30" i="20"/>
  <c r="D29" i="20"/>
  <c r="D28" i="20"/>
  <c r="D11" i="20"/>
  <c r="D10" i="20"/>
  <c r="D9" i="20"/>
  <c r="D7" i="20"/>
  <c r="D6" i="20"/>
  <c r="D5" i="20"/>
  <c r="D524" i="28" l="1"/>
  <c r="D523" i="28" s="1"/>
  <c r="D7" i="28"/>
  <c r="D6" i="28" s="1"/>
  <c r="D10" i="28"/>
  <c r="D9" i="28" s="1"/>
  <c r="D13" i="28"/>
  <c r="D12" i="28" s="1"/>
  <c r="D16" i="28"/>
  <c r="D15" i="28" s="1"/>
  <c r="D19" i="28"/>
  <c r="D18" i="28" s="1"/>
  <c r="D22" i="28"/>
  <c r="D21" i="28" s="1"/>
  <c r="D25" i="28"/>
  <c r="D24" i="28" s="1"/>
  <c r="D28" i="28"/>
  <c r="D27" i="28" s="1"/>
  <c r="D31" i="28"/>
  <c r="D30" i="28" s="1"/>
  <c r="D34" i="28"/>
  <c r="D33" i="28" s="1"/>
  <c r="D37" i="28"/>
  <c r="D36" i="28" s="1"/>
  <c r="D40" i="28"/>
  <c r="D39" i="28" s="1"/>
  <c r="D44" i="28"/>
  <c r="D43" i="28" s="1"/>
  <c r="D60" i="28"/>
  <c r="D59" i="28" s="1"/>
  <c r="D68" i="28"/>
  <c r="D67" i="28" s="1"/>
  <c r="D76" i="28"/>
  <c r="D75" i="28" s="1"/>
  <c r="D92" i="28"/>
  <c r="D91" i="28" s="1"/>
  <c r="D95" i="28"/>
  <c r="D94" i="28" s="1"/>
  <c r="D42" i="28" s="1"/>
  <c r="D117" i="28"/>
  <c r="D116" i="28" s="1"/>
  <c r="D139" i="28"/>
  <c r="D138" i="28" s="1"/>
  <c r="D142" i="28"/>
  <c r="D141" i="28" s="1"/>
  <c r="D145" i="28"/>
  <c r="D144" i="28" s="1"/>
  <c r="D148" i="28"/>
  <c r="D147" i="28" s="1"/>
  <c r="D151" i="28"/>
  <c r="D150" i="28" s="1"/>
  <c r="D154" i="28"/>
  <c r="D153" i="28" s="1"/>
  <c r="D175" i="28"/>
  <c r="D179" i="28"/>
  <c r="D178" i="28" s="1"/>
  <c r="D182" i="28"/>
  <c r="D181" i="28" s="1"/>
  <c r="D185" i="28"/>
  <c r="D184" i="28" s="1"/>
  <c r="D188" i="28"/>
  <c r="D187" i="28" s="1"/>
  <c r="D191" i="28"/>
  <c r="D190" i="28" s="1"/>
  <c r="D215" i="28"/>
  <c r="D214" i="28" s="1"/>
  <c r="D213" i="28" s="1"/>
  <c r="D219" i="28"/>
  <c r="D218" i="28" s="1"/>
  <c r="D217" i="28" s="1"/>
  <c r="D223" i="28"/>
  <c r="D222" i="28" s="1"/>
  <c r="D221" i="28" s="1"/>
  <c r="D227" i="28"/>
  <c r="D226" i="28" s="1"/>
  <c r="D225" i="28" s="1"/>
  <c r="D231" i="28"/>
  <c r="D230" i="28" s="1"/>
  <c r="D229" i="28" s="1"/>
  <c r="D236" i="28"/>
  <c r="D235" i="28" s="1"/>
  <c r="D233" i="28" s="1"/>
  <c r="D241" i="28"/>
  <c r="D240" i="28" s="1"/>
  <c r="D238" i="28" s="1"/>
  <c r="D247" i="28"/>
  <c r="D246" i="28" s="1"/>
  <c r="D244" i="28" s="1"/>
  <c r="D252" i="28"/>
  <c r="D251" i="28" s="1"/>
  <c r="D250" i="28" s="1"/>
  <c r="D258" i="28"/>
  <c r="D257" i="28" s="1"/>
  <c r="D256" i="28" s="1"/>
  <c r="D255" i="28" s="1"/>
  <c r="D260" i="28"/>
  <c r="D268" i="28"/>
  <c r="D266" i="28" s="1"/>
  <c r="D265" i="28" s="1"/>
  <c r="D272" i="28"/>
  <c r="D271" i="28" s="1"/>
  <c r="D276" i="28"/>
  <c r="D275" i="28" s="1"/>
  <c r="D279" i="28"/>
  <c r="D284" i="28"/>
  <c r="D283" i="28" s="1"/>
  <c r="D289" i="28"/>
  <c r="D288" i="28" s="1"/>
  <c r="D287" i="28" s="1"/>
  <c r="D293" i="28"/>
  <c r="D292" i="28" s="1"/>
  <c r="D291" i="28" s="1"/>
  <c r="D298" i="28"/>
  <c r="D297" i="28" s="1"/>
  <c r="D296" i="28" s="1"/>
  <c r="D301" i="28"/>
  <c r="D308" i="28"/>
  <c r="D307" i="28" s="1"/>
  <c r="D306" i="28" s="1"/>
  <c r="D311" i="28"/>
  <c r="D318" i="28"/>
  <c r="D317" i="28" s="1"/>
  <c r="D316" i="28" s="1"/>
  <c r="D323" i="28"/>
  <c r="D322" i="28" s="1"/>
  <c r="D321" i="28" s="1"/>
  <c r="D328" i="28"/>
  <c r="D327" i="28" s="1"/>
  <c r="D326" i="28" s="1"/>
  <c r="D333" i="28"/>
  <c r="D332" i="28" s="1"/>
  <c r="D331" i="28" s="1"/>
  <c r="D338" i="28"/>
  <c r="D337" i="28" s="1"/>
  <c r="D336" i="28" s="1"/>
  <c r="D343" i="28"/>
  <c r="D342" i="28" s="1"/>
  <c r="D341" i="28" s="1"/>
  <c r="D348" i="28"/>
  <c r="D347" i="28" s="1"/>
  <c r="D346" i="28" s="1"/>
  <c r="D352" i="28"/>
  <c r="D351" i="28" s="1"/>
  <c r="D358" i="28"/>
  <c r="D357" i="28" s="1"/>
  <c r="D356" i="28" s="1"/>
  <c r="D361" i="28"/>
  <c r="D366" i="28"/>
  <c r="D373" i="28"/>
  <c r="D372" i="28" s="1"/>
  <c r="D371" i="28" s="1"/>
  <c r="D377" i="28"/>
  <c r="D376" i="28" s="1"/>
  <c r="D383" i="28"/>
  <c r="D382" i="28" s="1"/>
  <c r="D381" i="28" s="1"/>
  <c r="D388" i="28"/>
  <c r="D386" i="28" s="1"/>
  <c r="D394" i="28"/>
  <c r="D393" i="28" s="1"/>
  <c r="D391" i="28" s="1"/>
  <c r="D396" i="28"/>
  <c r="D401" i="28"/>
  <c r="D406" i="28"/>
  <c r="D414" i="28"/>
  <c r="D412" i="28" s="1"/>
  <c r="D411" i="28" s="1"/>
  <c r="D416" i="28"/>
  <c r="D422" i="28"/>
  <c r="D421" i="28" s="1"/>
  <c r="D426" i="28"/>
  <c r="D431" i="28"/>
  <c r="D436" i="28"/>
  <c r="D441" i="28"/>
  <c r="D446" i="28"/>
  <c r="D451" i="28"/>
  <c r="D458" i="28"/>
  <c r="D457" i="28" s="1"/>
  <c r="D456" i="28" s="1"/>
  <c r="D463" i="28"/>
  <c r="D461" i="28" s="1"/>
  <c r="D467" i="28"/>
  <c r="D465" i="28" s="1"/>
  <c r="D472" i="28"/>
  <c r="D470" i="28" s="1"/>
  <c r="D477" i="28"/>
  <c r="D475" i="28" s="1"/>
  <c r="D482" i="28"/>
  <c r="D481" i="28" s="1"/>
  <c r="D480" i="28" s="1"/>
  <c r="D488" i="28"/>
  <c r="D487" i="28" s="1"/>
  <c r="D486" i="28" s="1"/>
  <c r="D493" i="28"/>
  <c r="D492" i="28" s="1"/>
  <c r="D491" i="28" s="1"/>
  <c r="D497" i="28"/>
  <c r="D496" i="28" s="1"/>
  <c r="D503" i="28"/>
  <c r="D502" i="28" s="1"/>
  <c r="D510" i="28"/>
  <c r="D509" i="28" s="1"/>
  <c r="D508" i="28" s="1"/>
  <c r="D514" i="28"/>
  <c r="D513" i="28" s="1"/>
  <c r="D512" i="28" s="1"/>
  <c r="D519" i="28"/>
  <c r="D518" i="28" s="1"/>
  <c r="D517" i="28" s="1"/>
  <c r="D530" i="28"/>
  <c r="D529" i="28" s="1"/>
  <c r="D534" i="28"/>
  <c r="D533" i="28" s="1"/>
  <c r="D532" i="28" s="1"/>
  <c r="D538" i="28"/>
  <c r="D537" i="28" s="1"/>
  <c r="D541" i="28"/>
  <c r="D540" i="28" s="1"/>
  <c r="D545" i="28"/>
  <c r="D544" i="28" s="1"/>
  <c r="D548" i="28"/>
  <c r="D547" i="28" s="1"/>
  <c r="D551" i="28"/>
  <c r="D550" i="28" s="1"/>
  <c r="D555" i="28"/>
  <c r="D554" i="28" s="1"/>
  <c r="D553" i="28" s="1"/>
  <c r="D522" i="28" l="1"/>
  <c r="D536" i="28"/>
  <c r="D460" i="28"/>
  <c r="D212" i="28"/>
  <c r="D543" i="28"/>
  <c r="D270" i="28"/>
  <c r="AB15" i="92" l="1"/>
  <c r="AB16" i="92"/>
  <c r="R11" i="92"/>
  <c r="R8" i="92"/>
  <c r="R14" i="92"/>
  <c r="R12" i="92"/>
  <c r="R15" i="92" l="1"/>
  <c r="R10" i="92"/>
  <c r="R17" i="92"/>
  <c r="R9" i="92"/>
  <c r="R13" i="92"/>
  <c r="R18" i="92" l="1"/>
  <c r="R16" i="92"/>
  <c r="R21" i="92" l="1"/>
  <c r="R22" i="92" l="1"/>
  <c r="L9" i="95" l="1"/>
  <c r="E10" i="95"/>
  <c r="L11" i="95" l="1"/>
</calcChain>
</file>

<file path=xl/sharedStrings.xml><?xml version="1.0" encoding="utf-8"?>
<sst xmlns="http://schemas.openxmlformats.org/spreadsheetml/2006/main" count="1603" uniqueCount="546">
  <si>
    <t xml:space="preserve">   ㅇ 망간크로싱 #8 훼손에 따른 보수 대비 1개</t>
    <phoneticPr fontId="13" type="noConversion"/>
  </si>
  <si>
    <t xml:space="preserve">   ㅇ 망간크로싱 #10 훼손에 따른 보수 대비 1개</t>
    <phoneticPr fontId="13" type="noConversion"/>
  </si>
  <si>
    <t xml:space="preserve">   ㅇ 망간크로싱 #12 훼손에 따른 보수 대비 1개</t>
    <phoneticPr fontId="13" type="noConversion"/>
  </si>
  <si>
    <t>【 망간크로싱교환 】</t>
    <phoneticPr fontId="11" type="noConversion"/>
  </si>
  <si>
    <t xml:space="preserve">   ㅇ 방화,도봉 차량기지에 1회씩 설치</t>
    <phoneticPr fontId="13" type="noConversion"/>
  </si>
  <si>
    <t xml:space="preserve">   ㅇ 본선 0.100km×1 = 0.100km</t>
    <phoneticPr fontId="13" type="noConversion"/>
  </si>
  <si>
    <t>【장대레일재설정】</t>
    <phoneticPr fontId="13" type="noConversion"/>
  </si>
  <si>
    <t>9. 레일절단(60KG,지상부,야간)</t>
    <phoneticPr fontId="11" type="noConversion"/>
  </si>
  <si>
    <t>10. 레일절단(50kg,지상부,야간)</t>
    <phoneticPr fontId="13" type="noConversion"/>
  </si>
  <si>
    <t xml:space="preserve">    - 본선 및 지상구간 단가계약 공종유지 수량</t>
  </si>
  <si>
    <t>7호선 강남구청역구내(하) 24k282~24k457 = 175 : 3개소</t>
    <phoneticPr fontId="13" type="noConversion"/>
  </si>
  <si>
    <t>8호선 가락시장~문정(하) 8k687~8k905 = 218 : 4개소</t>
    <phoneticPr fontId="13" type="noConversion"/>
  </si>
  <si>
    <t>8호선 몽촌토성역구내(하) 4k361~4k997 = 636 : 8개소</t>
    <phoneticPr fontId="13" type="noConversion"/>
  </si>
  <si>
    <t>□ 5호선~8호선 - 레일교환(한쪽) 연장 / 10m</t>
    <phoneticPr fontId="14" type="noConversion"/>
  </si>
  <si>
    <t>레일내의 축응력을 재분포시켜 주므로써 레일장출 및 좌굴 예방</t>
  </si>
  <si>
    <t>27. 목단침목 상하차(지하부,야간)</t>
    <phoneticPr fontId="11" type="noConversion"/>
  </si>
  <si>
    <t>공</t>
  </si>
  <si>
    <t>단위</t>
  </si>
  <si>
    <t>개</t>
  </si>
  <si>
    <t>m</t>
  </si>
  <si>
    <t>개소</t>
  </si>
  <si>
    <t xml:space="preserve">   ㅇ 5호선 상일~고덕기지(상,하선) 상시공종유지를 위하여 0.100km적용</t>
    <phoneticPr fontId="13" type="noConversion"/>
  </si>
  <si>
    <t>레일바꿔놓기</t>
    <phoneticPr fontId="13" type="noConversion"/>
  </si>
  <si>
    <t>15. 레일절단(60KG,지하부,야간)</t>
    <phoneticPr fontId="11" type="noConversion"/>
  </si>
  <si>
    <t>19. 레일절단(60KG,지상부,주간)</t>
    <phoneticPr fontId="11" type="noConversion"/>
  </si>
  <si>
    <t>20. 체결구해체 및 조임(지하부,야간)</t>
    <phoneticPr fontId="11" type="noConversion"/>
  </si>
  <si>
    <t>21. 체결구해체 및 조임(지상부,야간)</t>
    <phoneticPr fontId="11" type="noConversion"/>
  </si>
  <si>
    <t>22. 체결구해체 및 조임(지상부,주간)</t>
    <phoneticPr fontId="11" type="noConversion"/>
  </si>
  <si>
    <t>23. 목단침목 상하차(지하부,야간)</t>
    <phoneticPr fontId="11" type="noConversion"/>
  </si>
  <si>
    <t>ㅇ 레일교환(한쪽)</t>
    <phoneticPr fontId="13" type="noConversion"/>
  </si>
  <si>
    <t>3. 레일가스압접(60kg,열처리레일,장척화,지상부,주간)</t>
    <phoneticPr fontId="13" type="noConversion"/>
  </si>
  <si>
    <t>4. 레일가스압접(60kg,보통레일,장척화,지상부,주간)</t>
    <phoneticPr fontId="13" type="noConversion"/>
  </si>
  <si>
    <t>8. 레일교환(60KG,RCT,지하부,야간,한쪽)</t>
    <phoneticPr fontId="11" type="noConversion"/>
  </si>
  <si>
    <t>□ 5호선~8호선</t>
    <phoneticPr fontId="13" type="noConversion"/>
  </si>
  <si>
    <t xml:space="preserve">    - 본선 및 지상구간 단가계약 공종유지 수량</t>
    <phoneticPr fontId="13" type="noConversion"/>
  </si>
  <si>
    <t>13. 레일교환(50KG,PCT,지상부,주간,한쪽)</t>
    <phoneticPr fontId="11" type="noConversion"/>
  </si>
  <si>
    <t>14. 레일교환(50KG,PCT,지상부,야간,한쪽)</t>
    <phoneticPr fontId="11" type="noConversion"/>
  </si>
  <si>
    <t>16. 레일절단(60KG,지상부,주간)</t>
    <phoneticPr fontId="11" type="noConversion"/>
  </si>
  <si>
    <t>17. 레일절단(60KG,지상부,야간)</t>
    <phoneticPr fontId="11" type="noConversion"/>
  </si>
  <si>
    <t>18. 레일절단(50KG,지상부,주간)</t>
    <phoneticPr fontId="11" type="noConversion"/>
  </si>
  <si>
    <t>19. 레일절단(50KG,지상부,야간)</t>
    <phoneticPr fontId="11" type="noConversion"/>
  </si>
  <si>
    <t>20. 레일절단(50KG,지하부,야간)</t>
    <phoneticPr fontId="11" type="noConversion"/>
  </si>
  <si>
    <t>21. 체결구해체 및 조임(한쪽,지하부,야간)</t>
    <phoneticPr fontId="11" type="noConversion"/>
  </si>
  <si>
    <t>23. 체결구해체 및 조임(한쪽,지상부,주간)</t>
    <phoneticPr fontId="11" type="noConversion"/>
  </si>
  <si>
    <t>22. 체결구해체 및 조임(한쪽,지상부,야간)</t>
    <phoneticPr fontId="11" type="noConversion"/>
  </si>
  <si>
    <t>24. 체결구해체 및 조임(지하부,야간)</t>
    <phoneticPr fontId="11" type="noConversion"/>
  </si>
  <si>
    <t>25. 체결구해체 및 조임(지상부,야간)</t>
    <phoneticPr fontId="11" type="noConversion"/>
  </si>
  <si>
    <t>26. 체결구해체 및 조임(지상부,주간)</t>
    <phoneticPr fontId="11" type="noConversion"/>
  </si>
  <si>
    <t>3. 장대레일바꿔놓기(RCT,60KG,지하부,야간)</t>
    <phoneticPr fontId="11" type="noConversion"/>
  </si>
  <si>
    <t xml:space="preserve">    - 본선 정척레일구간 단가계약 공종유지를 위하여 수량 10m 적용 </t>
    <phoneticPr fontId="13" type="noConversion"/>
  </si>
  <si>
    <t>8. 레일절단(60KG,지상부,주간)</t>
    <phoneticPr fontId="11" type="noConversion"/>
  </si>
  <si>
    <t>9. 체결구해체 및 조임(지상부,주간)</t>
    <phoneticPr fontId="11" type="noConversion"/>
  </si>
  <si>
    <t>10. 체결구해체 및 조임(지상부,야간)</t>
    <phoneticPr fontId="11" type="noConversion"/>
  </si>
  <si>
    <t>11. 체결구해체 및 조임(지하부,야간)</t>
    <phoneticPr fontId="11" type="noConversion"/>
  </si>
  <si>
    <t xml:space="preserve">    - 레일훼손(1건) 대비 호선별 1개씩</t>
    <phoneticPr fontId="11" type="noConversion"/>
  </si>
  <si>
    <t xml:space="preserve">      수량 : 4개소호선×1개소 =  4개소 </t>
    <phoneticPr fontId="13" type="noConversion"/>
  </si>
  <si>
    <t>7. 레일교환(60KG,PCT,지상부,주간,한쪽)</t>
    <phoneticPr fontId="11" type="noConversion"/>
  </si>
  <si>
    <t>8. 레일교환(60KG,PCT,지상부,야간,한쪽)</t>
    <phoneticPr fontId="11" type="noConversion"/>
  </si>
  <si>
    <t>9. 레일교환(60KG,PCT,지상부,주간,양쪽)</t>
    <phoneticPr fontId="11" type="noConversion"/>
  </si>
  <si>
    <t>10. 레일교환(60KG,PCT,지상부,야간,양쪽)</t>
    <phoneticPr fontId="11" type="noConversion"/>
  </si>
  <si>
    <t>11. 레일교환(50KG,PCT,지상부,주간,양쪽)</t>
    <phoneticPr fontId="11" type="noConversion"/>
  </si>
  <si>
    <t>12. 레일교환(50KG,PCT,지상부,야간,양쪽)</t>
    <phoneticPr fontId="11" type="noConversion"/>
  </si>
  <si>
    <t>15. 레일교환(60KG,WT,지상부,주간,양쪽)</t>
    <phoneticPr fontId="11" type="noConversion"/>
  </si>
  <si>
    <t>16. 레일교환(60KG,WT,지상부,야간,양쪽)</t>
    <phoneticPr fontId="11" type="noConversion"/>
  </si>
  <si>
    <t>17. 레일교환(60KG,WT,지상부,주간,한쪽)</t>
    <phoneticPr fontId="11" type="noConversion"/>
  </si>
  <si>
    <t>17. 레일교환(60KG,WT,지상부,야간,한쪽)</t>
    <phoneticPr fontId="11" type="noConversion"/>
  </si>
  <si>
    <t>응급수시보수</t>
    <phoneticPr fontId="13" type="noConversion"/>
  </si>
  <si>
    <t xml:space="preserve">□ 5,6,7,8호선 </t>
    <phoneticPr fontId="13" type="noConversion"/>
  </si>
  <si>
    <t>18. 레일절단(60KG,지상부,야간)</t>
    <phoneticPr fontId="11" type="noConversion"/>
  </si>
  <si>
    <t xml:space="preserve">   ㅇ 레일바꿔놓기</t>
  </si>
  <si>
    <t xml:space="preserve">   ㅇ 응급수시보수</t>
  </si>
  <si>
    <t xml:space="preserve">   ㅇ 장대레일 재설정</t>
  </si>
  <si>
    <t xml:space="preserve">    - 신축부 절단개소에 대한 용접(신축부 1개당 2개소)</t>
  </si>
  <si>
    <t xml:space="preserve">    - 수량 : 장대레일부설구간(200m) 1구간(신축부 1개)×2개소 </t>
    <phoneticPr fontId="13" type="noConversion"/>
  </si>
  <si>
    <t xml:space="preserve">   ㅇ 장대레일 재설정</t>
    <phoneticPr fontId="13" type="noConversion"/>
  </si>
  <si>
    <t xml:space="preserve">    - 7호선 뚝섬유원지~청담(상,하) 신축전후구간중 1구간</t>
    <phoneticPr fontId="13" type="noConversion"/>
  </si>
  <si>
    <t xml:space="preserve">    - 수량 : 장대레일부설구간 1구간×2개소 = 2개소</t>
    <phoneticPr fontId="13" type="noConversion"/>
  </si>
  <si>
    <t xml:space="preserve">    - 레일축력 해소를 위한 장대레일 재설정(곡선부 1개당 2개소)</t>
    <phoneticPr fontId="13" type="noConversion"/>
  </si>
  <si>
    <t xml:space="preserve">    - 수량 : 장대레일부설구간(100m) 1구간×2개소 </t>
    <phoneticPr fontId="13" type="noConversion"/>
  </si>
  <si>
    <t xml:space="preserve">    - 신축부 절단개소에 대한 용접(신축부 1개당 2개소)</t>
    <phoneticPr fontId="13" type="noConversion"/>
  </si>
  <si>
    <t xml:space="preserve">    - 5호선 상일~고덕기지 48k902~49k367(상,하선)</t>
    <phoneticPr fontId="13" type="noConversion"/>
  </si>
  <si>
    <t xml:space="preserve">    - 수량 : 신축부 4개×2 = 8개소</t>
    <phoneticPr fontId="13" type="noConversion"/>
  </si>
  <si>
    <t xml:space="preserve">    - 본선 0.200km×1개 분소(열처리레일) (곡선부 1개당 2개소)</t>
    <phoneticPr fontId="11" type="noConversion"/>
  </si>
  <si>
    <t>26. 레일절단(60KG,지하부,야간)</t>
    <phoneticPr fontId="11" type="noConversion"/>
  </si>
  <si>
    <t>품    명</t>
  </si>
  <si>
    <t>식</t>
  </si>
  <si>
    <t>8호선 가락시장~문정(하) 8k687~8k905 = 218 : 9개소</t>
    <phoneticPr fontId="13" type="noConversion"/>
  </si>
  <si>
    <t>8호선 몽촌토성역구내(하) 4k361~4k997 = 636 : 25개소</t>
    <phoneticPr fontId="13" type="noConversion"/>
  </si>
  <si>
    <t>19. 레일교환(50KG,WT,지상부,주간,양쪽)</t>
    <phoneticPr fontId="11" type="noConversion"/>
  </si>
  <si>
    <t>20. 레일교환(50KG,WT,지상부,야간,양쪽)</t>
    <phoneticPr fontId="11" type="noConversion"/>
  </si>
  <si>
    <t>21. 레일교환(50KG,WT,지상부,주간,한쪽)</t>
    <phoneticPr fontId="11" type="noConversion"/>
  </si>
  <si>
    <t>22. 레일교환(50KG,WT,지상부,야간,한쪽)</t>
    <phoneticPr fontId="11" type="noConversion"/>
  </si>
  <si>
    <t>23. 레일교환(60KG,RCT,지하부,야간,양쪽)</t>
    <phoneticPr fontId="11" type="noConversion"/>
  </si>
  <si>
    <t>24. 레일절단(60KG,지상부,주간)</t>
    <phoneticPr fontId="11" type="noConversion"/>
  </si>
  <si>
    <t xml:space="preserve">    - 수량 : 1건×10m(내,외측) : 16개</t>
    <phoneticPr fontId="11" type="noConversion"/>
  </si>
  <si>
    <t>25. 레일절단(60KG,지상부,야간)</t>
    <phoneticPr fontId="11" type="noConversion"/>
  </si>
  <si>
    <t>27. 레일절단(50KG,지하부,주간)</t>
    <phoneticPr fontId="11" type="noConversion"/>
  </si>
  <si>
    <t>28. 레일절단(50KG,지상부,야간)</t>
    <phoneticPr fontId="11" type="noConversion"/>
  </si>
  <si>
    <t>29. 레일절단(50KG,지하부,야간)</t>
    <phoneticPr fontId="11" type="noConversion"/>
  </si>
  <si>
    <t>30. 레일청공(50KG~50KG,지상부,주간)</t>
    <phoneticPr fontId="11" type="noConversion"/>
  </si>
  <si>
    <t xml:space="preserve">    - 수량 : 1건×10m(내,외측) : 6개</t>
    <phoneticPr fontId="11" type="noConversion"/>
  </si>
  <si>
    <t>공당</t>
    <phoneticPr fontId="13" type="noConversion"/>
  </si>
  <si>
    <t>31. 레일청공(50KG~50KG,지상부,야간)</t>
    <phoneticPr fontId="11" type="noConversion"/>
  </si>
  <si>
    <t>32. 레일청공(50KG~50KG,지하부,야간)</t>
    <phoneticPr fontId="11" type="noConversion"/>
  </si>
  <si>
    <t>35. 체결구해체 및 조임(지상부,주간)</t>
    <phoneticPr fontId="11" type="noConversion"/>
  </si>
  <si>
    <t>36. 체결구해체 및 조임(지상부,야간)</t>
    <phoneticPr fontId="11" type="noConversion"/>
  </si>
  <si>
    <t>37. 체결구해체 및 조임(지하부,야간)</t>
    <phoneticPr fontId="11" type="noConversion"/>
  </si>
  <si>
    <t>38. 체결구해체 및 조임(한쪽,지상부,주간)</t>
    <phoneticPr fontId="11" type="noConversion"/>
  </si>
  <si>
    <t>39. 체결구해체 및 조임(한쪽,지상부,야간)</t>
    <phoneticPr fontId="11" type="noConversion"/>
  </si>
  <si>
    <t>40. 체결구해체 및 조임(한쪽,지하부,야간)</t>
    <phoneticPr fontId="11" type="noConversion"/>
  </si>
  <si>
    <t>고용보험료</t>
    <phoneticPr fontId="11" type="noConversion"/>
  </si>
  <si>
    <t>5등급이하 대상공사               (직접노무비+간접노무비)×0.67%</t>
    <phoneticPr fontId="11" type="noConversion"/>
  </si>
  <si>
    <t>건강보험료</t>
    <phoneticPr fontId="11" type="noConversion"/>
  </si>
  <si>
    <t>공사기간 1개월 이상 모든 공사    (직접노무비)×1.49%</t>
    <phoneticPr fontId="11" type="noConversion"/>
  </si>
  <si>
    <t>연금보험료</t>
    <phoneticPr fontId="11" type="noConversion"/>
  </si>
  <si>
    <t>공사기간 1개월 이상 모든 공사    (직접노무비)×2.43%</t>
    <phoneticPr fontId="11" type="noConversion"/>
  </si>
  <si>
    <t>퇴직공제부금비</t>
    <phoneticPr fontId="11" type="noConversion"/>
  </si>
  <si>
    <t xml:space="preserve"> 경 비</t>
    <phoneticPr fontId="11" type="noConversion"/>
  </si>
  <si>
    <t>산업안전보건관리비</t>
    <phoneticPr fontId="11" type="noConversion"/>
  </si>
  <si>
    <t>총공사금액 4천만원이상공사 (재료비+직접노무비)×2.48%</t>
    <phoneticPr fontId="11" type="noConversion"/>
  </si>
  <si>
    <t>공사원가+간접노무비+산재보험료+고용보험료+기타경비+산업안전보건관리비</t>
    <phoneticPr fontId="11" type="noConversion"/>
  </si>
  <si>
    <t>1. 장대레일재설정(60kg,지하부,야간)</t>
    <phoneticPr fontId="11" type="noConversion"/>
  </si>
  <si>
    <t>장대레일재설정</t>
    <phoneticPr fontId="13" type="noConversion"/>
  </si>
  <si>
    <t xml:space="preserve">   ㅇ 본선 0.100km×1개분소(열처리구간)</t>
    <phoneticPr fontId="11" type="noConversion"/>
  </si>
  <si>
    <t>2. 장대레일재설정(60kg,지상부,야간)</t>
    <phoneticPr fontId="11" type="noConversion"/>
  </si>
  <si>
    <t xml:space="preserve">   ㅇ 7호선 뚝섬유원지~청담(상,하) 상시공종유지를 위하여 0.100km적용</t>
    <phoneticPr fontId="13" type="noConversion"/>
  </si>
  <si>
    <t xml:space="preserve">   ㅇ 수량 : 장대레일부설구간 2구간×100m=200m</t>
    <phoneticPr fontId="13" type="noConversion"/>
  </si>
  <si>
    <t>3. 장대레일재설정(50kg,지상부,야간)</t>
    <phoneticPr fontId="11" type="noConversion"/>
  </si>
  <si>
    <r>
      <t>1. 레일가스압접</t>
    </r>
    <r>
      <rPr>
        <b/>
        <sz val="10"/>
        <color indexed="8"/>
        <rFont val="굴림체"/>
        <family val="3"/>
        <charset val="129"/>
      </rPr>
      <t xml:space="preserve"> </t>
    </r>
    <r>
      <rPr>
        <b/>
        <sz val="10"/>
        <color indexed="8"/>
        <rFont val="굴림체"/>
        <family val="3"/>
        <charset val="129"/>
      </rPr>
      <t>기계설치</t>
    </r>
    <r>
      <rPr>
        <b/>
        <sz val="10"/>
        <color indexed="8"/>
        <rFont val="굴림체"/>
        <family val="3"/>
        <charset val="129"/>
      </rPr>
      <t xml:space="preserve"> </t>
    </r>
    <r>
      <rPr>
        <b/>
        <sz val="10"/>
        <color indexed="8"/>
        <rFont val="굴림체"/>
        <family val="3"/>
        <charset val="129"/>
      </rPr>
      <t>및</t>
    </r>
    <r>
      <rPr>
        <b/>
        <sz val="10"/>
        <color indexed="8"/>
        <rFont val="굴림체"/>
        <family val="3"/>
        <charset val="129"/>
      </rPr>
      <t xml:space="preserve"> </t>
    </r>
    <r>
      <rPr>
        <b/>
        <sz val="10"/>
        <color indexed="8"/>
        <rFont val="굴림체"/>
        <family val="3"/>
        <charset val="129"/>
      </rPr>
      <t>철거</t>
    </r>
    <r>
      <rPr>
        <b/>
        <sz val="10"/>
        <color indexed="8"/>
        <rFont val="굴림체"/>
        <family val="3"/>
        <charset val="129"/>
      </rPr>
      <t>(</t>
    </r>
    <r>
      <rPr>
        <b/>
        <sz val="10"/>
        <color indexed="8"/>
        <rFont val="굴림체"/>
        <family val="3"/>
        <charset val="129"/>
      </rPr>
      <t>지상부</t>
    </r>
    <r>
      <rPr>
        <b/>
        <sz val="10"/>
        <color indexed="8"/>
        <rFont val="굴림체"/>
        <family val="3"/>
        <charset val="129"/>
      </rPr>
      <t xml:space="preserve">, </t>
    </r>
    <r>
      <rPr>
        <b/>
        <sz val="10"/>
        <color indexed="8"/>
        <rFont val="굴림체"/>
        <family val="3"/>
        <charset val="129"/>
      </rPr>
      <t>주간</t>
    </r>
    <r>
      <rPr>
        <b/>
        <sz val="10"/>
        <color indexed="8"/>
        <rFont val="굴림체"/>
        <family val="3"/>
        <charset val="129"/>
      </rPr>
      <t>)</t>
    </r>
    <phoneticPr fontId="11" type="noConversion"/>
  </si>
  <si>
    <t>레일가스압접 기계설치 및 철거(지상부, 주간)</t>
  </si>
  <si>
    <r>
      <t>【 레일가스압접 기계설치 및 철거</t>
    </r>
    <r>
      <rPr>
        <b/>
        <sz val="10"/>
        <color indexed="8"/>
        <rFont val="굴림체"/>
        <family val="3"/>
        <charset val="129"/>
      </rPr>
      <t xml:space="preserve"> 】</t>
    </r>
    <phoneticPr fontId="11" type="noConversion"/>
  </si>
  <si>
    <t>수 량 산 출 서 (공종별)</t>
    <phoneticPr fontId="13" type="noConversion"/>
  </si>
  <si>
    <t>【레일교환(양쪽)】</t>
    <phoneticPr fontId="13" type="noConversion"/>
  </si>
  <si>
    <t>1. 테르미트용접(보통레일,60kg,1일4개소,지하부,야간)</t>
    <phoneticPr fontId="13" type="noConversion"/>
  </si>
  <si>
    <t>2. 테르미트용접(보통레일,60kg,1일4개소,지상부,야간)</t>
    <phoneticPr fontId="13" type="noConversion"/>
  </si>
  <si>
    <t>2. 테르미트용접(열처리레일,60kg,1일4개소,지하부,야간)</t>
    <phoneticPr fontId="13" type="noConversion"/>
  </si>
  <si>
    <t>7. 레일가스압접(50kg,보통레일,장척화,지상부,주간)</t>
    <phoneticPr fontId="13" type="noConversion"/>
  </si>
  <si>
    <t>□ 6호선(응암~봉화산), 7호선(도봉산~온수)</t>
    <phoneticPr fontId="13" type="noConversion"/>
  </si>
  <si>
    <t>4. 테르미트용접(보통레일,50kg,1일4개소,지상부,주간)</t>
    <phoneticPr fontId="13" type="noConversion"/>
  </si>
  <si>
    <t>5. 테르미트용접(보통레일,50kg,1일9개소,지상부,주간)</t>
    <phoneticPr fontId="11" type="noConversion"/>
  </si>
  <si>
    <t>비 고</t>
  </si>
  <si>
    <t>합  계</t>
    <phoneticPr fontId="11" type="noConversion"/>
  </si>
  <si>
    <t>규격</t>
    <phoneticPr fontId="11" type="noConversion"/>
  </si>
  <si>
    <t>수량</t>
    <phoneticPr fontId="11" type="noConversion"/>
  </si>
  <si>
    <t>41. 목단침목 상하차(지하부,야간)</t>
    <phoneticPr fontId="11" type="noConversion"/>
  </si>
  <si>
    <t>4. 장대레일재설정(50kg,지상부,주간)</t>
    <phoneticPr fontId="11" type="noConversion"/>
  </si>
  <si>
    <t>5. 테르미트용접(보통레일,60kg,1일4개소,지하부,야간)</t>
    <phoneticPr fontId="13" type="noConversion"/>
  </si>
  <si>
    <t>6. 테르미트용접(보통레일,60kg,1일4개소,지상부,야간)</t>
    <phoneticPr fontId="13" type="noConversion"/>
  </si>
  <si>
    <t>7. 테르미트용접(열처리레일,60kg,1일4개소,지하부,야간)</t>
    <phoneticPr fontId="13" type="noConversion"/>
  </si>
  <si>
    <t>8. 테르미트용접(보통레일,50kg,1일4개소,지상부,야간)</t>
    <phoneticPr fontId="11" type="noConversion"/>
  </si>
  <si>
    <t>10. 레일절단(60KG,지하부,야간)</t>
    <phoneticPr fontId="11" type="noConversion"/>
  </si>
  <si>
    <t>9. 테르미트용접(보통레일,50kg,1일4개소,지상부,주간)</t>
    <phoneticPr fontId="11" type="noConversion"/>
  </si>
  <si>
    <t>42. 테르미트용접(열처리레일,60kg,1일4개소,지상부,야간)</t>
    <phoneticPr fontId="11" type="noConversion"/>
  </si>
  <si>
    <t xml:space="preserve">    - 수량 : 1건×10m(내,외측) : 2개</t>
    <phoneticPr fontId="11" type="noConversion"/>
  </si>
  <si>
    <t>4. 레일가스압접(60kg,열처리레일,장척화,지상부,주간)</t>
    <phoneticPr fontId="13" type="noConversion"/>
  </si>
  <si>
    <t>5. 레일가스압접(60kg,보통레일,장척화,지상부,주간)</t>
    <phoneticPr fontId="13" type="noConversion"/>
  </si>
  <si>
    <t>식</t>
    <phoneticPr fontId="10" type="noConversion"/>
  </si>
  <si>
    <t>총공사비</t>
    <phoneticPr fontId="11" type="noConversion"/>
  </si>
  <si>
    <t>6호선 월곡역구내(하) 30k175~30k717 = 542 ÷ 10m = 54개</t>
    <phoneticPr fontId="13" type="noConversion"/>
  </si>
  <si>
    <t>8호선 가락시장~문정(하) 8k687~8k905 = 218 ÷ 10m = 21개</t>
    <phoneticPr fontId="13" type="noConversion"/>
  </si>
  <si>
    <t>8호선 몽촌토성역구내(하) 4k361~4k997 = 636 ÷ 10m = 63개</t>
    <phoneticPr fontId="13" type="noConversion"/>
  </si>
  <si>
    <t xml:space="preserve">      수량 : 4개 호선×2개소 =  8개소 </t>
    <phoneticPr fontId="13" type="noConversion"/>
  </si>
  <si>
    <t>□ 5,6,7,8호선</t>
    <phoneticPr fontId="13" type="noConversion"/>
  </si>
  <si>
    <t>【방진상자교환】</t>
    <phoneticPr fontId="13" type="noConversion"/>
  </si>
  <si>
    <t>1. 방진상자 교환(RCT,지하부,야간,곡선부,선로정정기이용,패드교환포함)</t>
    <phoneticPr fontId="13" type="noConversion"/>
  </si>
  <si>
    <t>개당</t>
    <phoneticPr fontId="13" type="noConversion"/>
  </si>
  <si>
    <t>방진상자 교환(RCT,지하부,야간,곡선부,선로정정기이용,패드교환포함)</t>
  </si>
  <si>
    <t>□ 5호선(방화~상일동,강동~마천)</t>
    <phoneticPr fontId="13" type="noConversion"/>
  </si>
  <si>
    <t>2. 방진상자 교환(RCT,지하부,야간,직선부,선로정정기이용,패드교환포함)</t>
    <phoneticPr fontId="13" type="noConversion"/>
  </si>
  <si>
    <t>방진상자 교환(RCT,지하부,야간,직선부,선로정정기이용,패드교환포함)</t>
  </si>
  <si>
    <t>□ 5호선(방화~상일동,강동~마천), 8호선(암사~모란)</t>
    <phoneticPr fontId="13" type="noConversion"/>
  </si>
  <si>
    <t xml:space="preserve">   ㅇ 상시공종유지를 위하여 수량 1개소 적용 </t>
    <phoneticPr fontId="13" type="noConversion"/>
  </si>
  <si>
    <t>【 체결장치 교환(직결궤도용, 4개소) 】</t>
    <phoneticPr fontId="11" type="noConversion"/>
  </si>
  <si>
    <t>1. 체결장치 교환(직결궤도용, 4개소)</t>
    <phoneticPr fontId="13" type="noConversion"/>
  </si>
  <si>
    <t>체결장치 교환(직결궤도용, 4개소)</t>
  </si>
  <si>
    <t>□ 6호선(응암~봉화산), 7호선(도봉산~온수), 8호선(잠실역구내)</t>
    <phoneticPr fontId="13" type="noConversion"/>
  </si>
  <si>
    <t xml:space="preserve">    - 직결궤도 도상 보수를 위한 상시공종 유지 수량 10개</t>
    <phoneticPr fontId="13" type="noConversion"/>
  </si>
  <si>
    <t>【 침목교환 】</t>
    <phoneticPr fontId="11" type="noConversion"/>
  </si>
  <si>
    <t>1. 침목교환(RCT→RCT,지하부,야간)</t>
    <phoneticPr fontId="11" type="noConversion"/>
  </si>
  <si>
    <t>침목교환(RCT→RCT,지하부,야간)</t>
  </si>
  <si>
    <t xml:space="preserve">   ㅇ 침목 훼손에 따른 보수 대비 10개</t>
    <phoneticPr fontId="13" type="noConversion"/>
  </si>
  <si>
    <t>2. 분기침목교환(WT→WT,지하부,야간)</t>
    <phoneticPr fontId="11" type="noConversion"/>
  </si>
  <si>
    <t>분기침목교환(WT→WT,지하부,야간)</t>
  </si>
  <si>
    <t xml:space="preserve">   ㅇ 분기 침목 훼손에 따른 보수 대비 10개</t>
    <phoneticPr fontId="13" type="noConversion"/>
  </si>
  <si>
    <t>1. 망간크로싱교환(60Kg,#8,지하부,야간)</t>
    <phoneticPr fontId="11" type="noConversion"/>
  </si>
  <si>
    <t>망간크로싱교환(60Kg,#8,지하부,야간)</t>
  </si>
  <si>
    <t>2. 망간크로싱교환(60Kg,#10,지하부,야간)</t>
    <phoneticPr fontId="13" type="noConversion"/>
  </si>
  <si>
    <t>망간크로싱교환(60Kg,#10,지하부,야간)</t>
  </si>
  <si>
    <t>3. 망간크로싱교환(60Kg,#12,지하부,야간)</t>
    <phoneticPr fontId="13" type="noConversion"/>
  </si>
  <si>
    <t>망간크로싱교환(60Kg,#12,지하부,야간)</t>
  </si>
  <si>
    <t>비고</t>
    <phoneticPr fontId="11" type="noConversion"/>
  </si>
  <si>
    <t>금  액</t>
  </si>
  <si>
    <t xml:space="preserve">단  가 </t>
  </si>
  <si>
    <t>간접노무비</t>
  </si>
  <si>
    <t>산재보험료</t>
  </si>
  <si>
    <t>순공사원가</t>
  </si>
  <si>
    <t>일반관리비</t>
  </si>
  <si>
    <t>이      윤</t>
  </si>
  <si>
    <t>(순공사원가+일반관리비-재료비)×15%</t>
  </si>
  <si>
    <t>총  원  가</t>
  </si>
  <si>
    <t>순공사원가+일반관리비+이윤</t>
  </si>
  <si>
    <t>부가가치세</t>
  </si>
  <si>
    <t>총  금  액</t>
  </si>
  <si>
    <t>【레일바꿔놓기】</t>
    <phoneticPr fontId="13" type="noConversion"/>
  </si>
  <si>
    <t>4. 레일바꿔놓기(RCT,60KG,지상부,야간)</t>
    <phoneticPr fontId="11" type="noConversion"/>
  </si>
  <si>
    <t>5. 레일바꿔놓기(PCT,60KG,지상부,야간)</t>
    <phoneticPr fontId="11" type="noConversion"/>
  </si>
  <si>
    <t>6. 레일절단(60KG,지하부,야간)</t>
    <phoneticPr fontId="11" type="noConversion"/>
  </si>
  <si>
    <t>7. 레일절단(60KG,지상부,야간)</t>
    <phoneticPr fontId="11" type="noConversion"/>
  </si>
  <si>
    <t>10. 목단침목 상하차(지하부,야간)</t>
    <phoneticPr fontId="11" type="noConversion"/>
  </si>
  <si>
    <t>【응급수시보수】</t>
    <phoneticPr fontId="13" type="noConversion"/>
  </si>
  <si>
    <t xml:space="preserve">    - 7호선 뚝섬유원지~청담(상) 신축전후구간</t>
    <phoneticPr fontId="13" type="noConversion"/>
  </si>
  <si>
    <t xml:space="preserve">    - 본선구간 레일훼손(양쪽)에 따른 응급보수</t>
    <phoneticPr fontId="11" type="noConversion"/>
  </si>
  <si>
    <t xml:space="preserve">    - 수량 : 1건×10m(내,외측) </t>
    <phoneticPr fontId="11" type="noConversion"/>
  </si>
  <si>
    <t>레일교환(한쪽)</t>
    <phoneticPr fontId="13" type="noConversion"/>
  </si>
  <si>
    <t xml:space="preserve">    - 본선 정척레일구간 단가계약 공종유지를 위하여 수량 1m 적용 1구간×2개소</t>
    <phoneticPr fontId="13" type="noConversion"/>
  </si>
  <si>
    <t xml:space="preserve">   ㅇ 레일교환(한쪽)</t>
    <phoneticPr fontId="11" type="noConversion"/>
  </si>
  <si>
    <t>레일교환(양쪽)</t>
    <phoneticPr fontId="13" type="noConversion"/>
  </si>
  <si>
    <t xml:space="preserve">   레일교환에 사용될 장척레일 생산에 따른 가스압접 시행</t>
    <phoneticPr fontId="13" type="noConversion"/>
  </si>
  <si>
    <t xml:space="preserve"> - 본선 정척레일구간 단가계약 공종유지를 위하여 레일바꿔놓기 1m 적용</t>
    <phoneticPr fontId="13" type="noConversion"/>
  </si>
  <si>
    <t xml:space="preserve">      수량 : 1m ×2개소 =  2개소 </t>
    <phoneticPr fontId="13" type="noConversion"/>
  </si>
  <si>
    <t xml:space="preserve">   레일바꿔놓기 작업후 테르미트용접 유간(25mm) 확보</t>
    <phoneticPr fontId="13" type="noConversion"/>
  </si>
  <si>
    <t xml:space="preserve">    - 본선 정척레일구간 단가계약 공종유지를 위하여 수량 1m 적용 </t>
    <phoneticPr fontId="13" type="noConversion"/>
  </si>
  <si>
    <t>개소</t>
    <phoneticPr fontId="13" type="noConversion"/>
  </si>
  <si>
    <t xml:space="preserve">    - 수량 : 상하선×2×2= 8개소</t>
    <phoneticPr fontId="13" type="noConversion"/>
  </si>
  <si>
    <t>5억미만적용</t>
    <phoneticPr fontId="11" type="noConversion"/>
  </si>
  <si>
    <t>3. 테르미트용접(열처리레일,60kg,1일4개소,지하부,야간)</t>
    <phoneticPr fontId="13" type="noConversion"/>
  </si>
  <si>
    <t>제   잡   비   산   출   서</t>
  </si>
  <si>
    <t>재 료 비</t>
  </si>
  <si>
    <t>노 무 비</t>
  </si>
  <si>
    <t>경     비</t>
  </si>
  <si>
    <t>단  가</t>
  </si>
  <si>
    <t>공    종</t>
  </si>
  <si>
    <t>산        출        근        거</t>
  </si>
  <si>
    <t>수 량</t>
  </si>
  <si>
    <t xml:space="preserve">   ㅇ 상시 공종 유지를 위하여 수량 1개 적용</t>
  </si>
  <si>
    <t>□ 5호선(방화~상일동,강동~마천), 8호선(암사~모란)</t>
  </si>
  <si>
    <t>□ 6호선(응암~봉화산), 7호선(장암~온수)</t>
  </si>
  <si>
    <t>【레일교환(한쪽)】</t>
    <phoneticPr fontId="13" type="noConversion"/>
  </si>
  <si>
    <r>
      <t>토목공사 5억미만 (6개월 이하)           (직접노무비)×11</t>
    </r>
    <r>
      <rPr>
        <sz val="12"/>
        <color indexed="8"/>
        <rFont val="굴림체"/>
        <family val="3"/>
        <charset val="129"/>
      </rPr>
      <t>.</t>
    </r>
    <r>
      <rPr>
        <sz val="12"/>
        <color indexed="8"/>
        <rFont val="굴림체"/>
        <family val="3"/>
        <charset val="129"/>
      </rPr>
      <t>0%</t>
    </r>
    <phoneticPr fontId="11" type="noConversion"/>
  </si>
  <si>
    <t>건설업자가 아닌자가 시공하는 2천만원 미만의 공사를 제외한 모든 공사 (직접노무비+간접노무비)×3.7%</t>
    <phoneticPr fontId="11" type="noConversion"/>
  </si>
  <si>
    <t>노인장기요양보험</t>
    <phoneticPr fontId="11" type="noConversion"/>
  </si>
  <si>
    <r>
      <t>공사기간 1개월 이상 모든 공사    (건강보험료)×</t>
    </r>
    <r>
      <rPr>
        <sz val="12"/>
        <color indexed="8"/>
        <rFont val="굴림체"/>
        <family val="3"/>
        <charset val="129"/>
      </rPr>
      <t>6.55</t>
    </r>
    <r>
      <rPr>
        <sz val="12"/>
        <color indexed="8"/>
        <rFont val="굴림체"/>
        <family val="3"/>
        <charset val="129"/>
      </rPr>
      <t>%</t>
    </r>
    <phoneticPr fontId="11" type="noConversion"/>
  </si>
  <si>
    <r>
      <t>3억원</t>
    </r>
    <r>
      <rPr>
        <sz val="12"/>
        <color indexed="8"/>
        <rFont val="굴림체"/>
        <family val="3"/>
        <charset val="129"/>
      </rPr>
      <t xml:space="preserve"> 이상인 공사 (직접노무비 × 2.3%)</t>
    </r>
    <phoneticPr fontId="11" type="noConversion"/>
  </si>
  <si>
    <r>
      <t>토목공사 5억미만(6개월이하)            (재료비+노무비)×</t>
    </r>
    <r>
      <rPr>
        <sz val="12"/>
        <color indexed="8"/>
        <rFont val="굴림체"/>
        <family val="3"/>
        <charset val="129"/>
      </rPr>
      <t>5.0</t>
    </r>
    <r>
      <rPr>
        <sz val="12"/>
        <color indexed="8"/>
        <rFont val="굴림체"/>
        <family val="3"/>
        <charset val="129"/>
      </rPr>
      <t>%</t>
    </r>
    <phoneticPr fontId="11" type="noConversion"/>
  </si>
  <si>
    <r>
      <t>공사원가 5억미만          (순공사원가)×6.0</t>
    </r>
    <r>
      <rPr>
        <sz val="12"/>
        <color indexed="8"/>
        <rFont val="굴림체"/>
        <family val="3"/>
        <charset val="129"/>
      </rPr>
      <t>%</t>
    </r>
    <phoneticPr fontId="11" type="noConversion"/>
  </si>
  <si>
    <t>영세율 적용</t>
    <phoneticPr fontId="11" type="noConversion"/>
  </si>
  <si>
    <t>■ 2011년 궤도시설유지보수공사(단가계약)</t>
    <phoneticPr fontId="13" type="noConversion"/>
  </si>
  <si>
    <t>5호선 서대문역구내(상) 25k459~25k703 = 244 : 4개소</t>
    <phoneticPr fontId="13" type="noConversion"/>
  </si>
  <si>
    <t>5호선 충정로역구내(상) 24k695~24k984 = 289 : 4개소</t>
    <phoneticPr fontId="13" type="noConversion"/>
  </si>
  <si>
    <t>5호선 광화문∼종로3가(상) 27k398~27k653 = 255 : 4개소</t>
    <phoneticPr fontId="13" type="noConversion"/>
  </si>
  <si>
    <t xml:space="preserve">6호선 월곡역구내(하) 30k175~30k717 = 542 : 6개소 </t>
    <phoneticPr fontId="13" type="noConversion"/>
  </si>
  <si>
    <t xml:space="preserve">7호선 내방-이수(하) 31k126~31k360 = 234 : 4개소 </t>
    <phoneticPr fontId="13" type="noConversion"/>
  </si>
  <si>
    <t xml:space="preserve">7호선 청담~강남구청(하) 23k514~23k544 = 30 : 2개소 </t>
    <phoneticPr fontId="13" type="noConversion"/>
  </si>
  <si>
    <t>7호선 천왕∼온수(상) 47k031~47k239 = 208 : 3개소</t>
    <phoneticPr fontId="13" type="noConversion"/>
  </si>
  <si>
    <t>7호선 남성∼숭실대(하) 32k817~33k102 = 285 : 4개소</t>
    <phoneticPr fontId="13" type="noConversion"/>
  </si>
  <si>
    <t xml:space="preserve">7호선 수락산~마들(상) 4K447~4K701 = 254 : 4개소 </t>
    <phoneticPr fontId="13" type="noConversion"/>
  </si>
  <si>
    <t xml:space="preserve">7호선 대림-남구로(하) 41k152~41k382 = 230 " 4개소 </t>
    <phoneticPr fontId="13" type="noConversion"/>
  </si>
  <si>
    <t>8호선 장지∼복정(하) 10k370~10k793 = 423 : 6개소</t>
    <phoneticPr fontId="13" type="noConversion"/>
  </si>
  <si>
    <t>5호선 군자∼아차산(하) 38k485~38k882 = 397 : 5개소</t>
    <phoneticPr fontId="13" type="noConversion"/>
  </si>
  <si>
    <t>5호선 동대문운동장∼청구(상) 30k380~30k665 = 285 : 4개소</t>
    <phoneticPr fontId="13" type="noConversion"/>
  </si>
  <si>
    <t xml:space="preserve">5호선 거여∼마천(하) 6k304~6k619 = 315 : 5개소 </t>
    <phoneticPr fontId="13" type="noConversion"/>
  </si>
  <si>
    <t xml:space="preserve">5호선 마장∼답십리(하) 34k491~34k958 = 467 : 6개소 </t>
    <phoneticPr fontId="13" type="noConversion"/>
  </si>
  <si>
    <t>5호선 영등포시장∼신길(하) 17k377~17k725 = 348 : 5개소</t>
    <phoneticPr fontId="13" type="noConversion"/>
  </si>
  <si>
    <t xml:space="preserve">7호선 남구로-가리봉(상) 41k501~41k740 = 239 : 4개소 </t>
    <phoneticPr fontId="13" type="noConversion"/>
  </si>
  <si>
    <t>5호선 군자∼아차산(하) 38k485~38k882 = 397 : 16개소</t>
    <phoneticPr fontId="13" type="noConversion"/>
  </si>
  <si>
    <t>5호선 동대문운동장∼청구(상) 30k380~30k665 = 285 : 9개소</t>
    <phoneticPr fontId="13" type="noConversion"/>
  </si>
  <si>
    <t xml:space="preserve">5호선 거여∼마천(하) 6k304~6k619 = 315 : 12개소 </t>
    <phoneticPr fontId="13" type="noConversion"/>
  </si>
  <si>
    <t xml:space="preserve">5호선 마장∼답십리(하) 34k491~34k958 = 467 : 19개소 </t>
    <phoneticPr fontId="13" type="noConversion"/>
  </si>
  <si>
    <t>5호선 영등포시장∼신길(하) 17k377~17k725 = 348 : 11개소</t>
    <phoneticPr fontId="13" type="noConversion"/>
  </si>
  <si>
    <t xml:space="preserve">7호선 남구로-가리봉(상) 41k501~41k740 = 239 : 9개소 </t>
    <phoneticPr fontId="13" type="noConversion"/>
  </si>
  <si>
    <t>5호선 서대문역구내(상) 25k459~25k703 = 244 : 10개소</t>
    <phoneticPr fontId="13" type="noConversion"/>
  </si>
  <si>
    <t>5호선 충정로역구내(상) 24k695~24k984 = 289 : 12개소</t>
    <phoneticPr fontId="13" type="noConversion"/>
  </si>
  <si>
    <t>5호선 광화문∼종로3가(상) 27k398~27k653 = 255 : 10개소</t>
    <phoneticPr fontId="13" type="noConversion"/>
  </si>
  <si>
    <t xml:space="preserve">6호선 월곡역구내(하) 30k175~30k717 = 542 : 22개소 </t>
    <phoneticPr fontId="13" type="noConversion"/>
  </si>
  <si>
    <t xml:space="preserve">7호선 내방-이수(하) 31k126~31k360 = 234 : 10개소 </t>
    <phoneticPr fontId="13" type="noConversion"/>
  </si>
  <si>
    <t xml:space="preserve">7호선 청담~강남구청(하) 23k514~23k544 = 30 : 1개소 </t>
    <phoneticPr fontId="13" type="noConversion"/>
  </si>
  <si>
    <t>7호선 천왕∼온수(상) 47k031~47k239 = 208 : 9개소</t>
    <phoneticPr fontId="13" type="noConversion"/>
  </si>
  <si>
    <t>7호선 남성∼숭실대(하) 32k817~33k102 = 285 : 12개소</t>
    <phoneticPr fontId="13" type="noConversion"/>
  </si>
  <si>
    <t xml:space="preserve">7호선 수락산~마들(상) 4K447~4K701 = 254 : 10개소 </t>
    <phoneticPr fontId="13" type="noConversion"/>
  </si>
  <si>
    <t>7호선 강남구청역구내(하) 24k282~24k457 = 175 : 8개소</t>
    <phoneticPr fontId="13" type="noConversion"/>
  </si>
  <si>
    <t xml:space="preserve">7호선 대림-남구로(하) 41k152~41k382 = 230 : 9개소 </t>
    <phoneticPr fontId="13" type="noConversion"/>
  </si>
  <si>
    <t>8호선 장지∼복정(하) 10k370~10k793 = 423 : 17개소</t>
    <phoneticPr fontId="13" type="noConversion"/>
  </si>
  <si>
    <t xml:space="preserve">5호선 군자∼아차산(하) 38k485~38k882 = 397 </t>
    <phoneticPr fontId="13" type="noConversion"/>
  </si>
  <si>
    <t xml:space="preserve">5호선 동대문운동장∼청구(상) 30k380~30k665 = 285 </t>
    <phoneticPr fontId="13" type="noConversion"/>
  </si>
  <si>
    <t xml:space="preserve">5호선 거여∼마천(하) 6k304~6k619 = 315 </t>
    <phoneticPr fontId="13" type="noConversion"/>
  </si>
  <si>
    <t xml:space="preserve">5호선 마장∼답십리(하) 34k491~34k958 = 467 </t>
    <phoneticPr fontId="13" type="noConversion"/>
  </si>
  <si>
    <t xml:space="preserve">5호선 영등포시장∼신길(하) 17k377~17k725 = 348 </t>
    <phoneticPr fontId="13" type="noConversion"/>
  </si>
  <si>
    <t xml:space="preserve">7호선 남구로-가리봉(상) 41k501~41k740 = 239 </t>
    <phoneticPr fontId="13" type="noConversion"/>
  </si>
  <si>
    <t xml:space="preserve">5호선 서대문역구내(상) 25k459~25k703 = 244 </t>
    <phoneticPr fontId="13" type="noConversion"/>
  </si>
  <si>
    <t xml:space="preserve">5호선 충정로역구내(상) 24k695~24k984 = 289 </t>
    <phoneticPr fontId="13" type="noConversion"/>
  </si>
  <si>
    <t xml:space="preserve">5호선 광화문∼종로3가(상) 27k398~27k653 = 255 </t>
    <phoneticPr fontId="13" type="noConversion"/>
  </si>
  <si>
    <t xml:space="preserve">6호선 월곡역구내(하) 30k175~30k717 = 542 </t>
    <phoneticPr fontId="13" type="noConversion"/>
  </si>
  <si>
    <t xml:space="preserve">7호선 내방-이수(하) 31k126~31k360 = 234 </t>
    <phoneticPr fontId="13" type="noConversion"/>
  </si>
  <si>
    <t xml:space="preserve">7호선 청담~강남구청(하) 23k514~23k544 = 30 </t>
    <phoneticPr fontId="13" type="noConversion"/>
  </si>
  <si>
    <t xml:space="preserve">7호선 천왕∼온수(상) 47k031~47k239 = 208 </t>
    <phoneticPr fontId="13" type="noConversion"/>
  </si>
  <si>
    <t xml:space="preserve">7호선 남성∼숭실대(하) 32k817~33k102 = 285 </t>
    <phoneticPr fontId="13" type="noConversion"/>
  </si>
  <si>
    <t xml:space="preserve">7호선 수락산~마들(상) 4K447~4K701 = 254 </t>
    <phoneticPr fontId="13" type="noConversion"/>
  </si>
  <si>
    <t xml:space="preserve">7호선 강남구청역구내(하) 24k282~24k457 = 175 </t>
    <phoneticPr fontId="13" type="noConversion"/>
  </si>
  <si>
    <t xml:space="preserve">7호선 대림-남구로(하) 41k152~41k382 = 230 </t>
    <phoneticPr fontId="13" type="noConversion"/>
  </si>
  <si>
    <t xml:space="preserve">8호선 가락시장~문정(하) 8k687~8k905 = 218 </t>
    <phoneticPr fontId="13" type="noConversion"/>
  </si>
  <si>
    <t xml:space="preserve">8호선 몽촌토성역구내(하) 4k361~4k997 = 636 </t>
    <phoneticPr fontId="13" type="noConversion"/>
  </si>
  <si>
    <t xml:space="preserve">8호선 장지∼복정(하) 10k370~10k793 = 423 </t>
    <phoneticPr fontId="13" type="noConversion"/>
  </si>
  <si>
    <t>5호선 군자∼아차산(하) 38k485~38k882 = 397 ÷ 20m - 19개소</t>
    <phoneticPr fontId="13" type="noConversion"/>
  </si>
  <si>
    <t>5호선 동대문운동장∼청구(상) 30k380~30k665 = 285 ÷ 20m - 14개소</t>
    <phoneticPr fontId="13" type="noConversion"/>
  </si>
  <si>
    <t>5호선 거여∼마천(하) 6k304~6k619 = 315  ÷ 20m - 15개소</t>
    <phoneticPr fontId="13" type="noConversion"/>
  </si>
  <si>
    <t>5호선 마장∼답십리(하) 34k491~34k958 = 467  ÷ 20m - 23개소</t>
    <phoneticPr fontId="13" type="noConversion"/>
  </si>
  <si>
    <t>5호선 영등포시장∼신길(하) 17k377~17k725 = 348  ÷ 20m - 17개소</t>
    <phoneticPr fontId="13" type="noConversion"/>
  </si>
  <si>
    <t>7호선 남구로-가리봉(상) 41k501~41k740 = 239  ÷ 20m - 11개소</t>
    <phoneticPr fontId="13" type="noConversion"/>
  </si>
  <si>
    <t>5호선 서대문역구내(상) 25k459~25k703 = 244  ÷ 20m - 12개소</t>
    <phoneticPr fontId="13" type="noConversion"/>
  </si>
  <si>
    <t>5호선 충정로역구내(상) 24k695~24k984 = 289  ÷ 20m - 14개소</t>
    <phoneticPr fontId="13" type="noConversion"/>
  </si>
  <si>
    <t>5호선 광화문∼종로3가(상) 27k398~27k653 = 255  ÷ 20m - 12개소</t>
    <phoneticPr fontId="13" type="noConversion"/>
  </si>
  <si>
    <t>6호선 월곡역구내(하) 30k175~30k717 = 542  ÷ 20m - 27개소</t>
    <phoneticPr fontId="13" type="noConversion"/>
  </si>
  <si>
    <t>7호선 내방-이수(하) 31k126~31k360 = 234  ÷ 20m - 11개소</t>
    <phoneticPr fontId="13" type="noConversion"/>
  </si>
  <si>
    <t>7호선 청담~강남구청(하) 23k514~23k544 = 30  ÷ 20m - 1개소</t>
    <phoneticPr fontId="13" type="noConversion"/>
  </si>
  <si>
    <t>7호선 천왕∼온수(상) 47k031~47k239 = 208  ÷ 20m - 10개소</t>
    <phoneticPr fontId="13" type="noConversion"/>
  </si>
  <si>
    <t>7호선 남성∼숭실대(하) 32k817~33k102 = 285  ÷ 20m - 14개소</t>
    <phoneticPr fontId="13" type="noConversion"/>
  </si>
  <si>
    <t>7호선 수락산~마들(상) 4K447~4K701 = 254  ÷ 20m - 12개소</t>
    <phoneticPr fontId="13" type="noConversion"/>
  </si>
  <si>
    <t>7호선 강남구청역구내(하) 24k282~24k457 = 175  ÷ 20m - 8개소</t>
    <phoneticPr fontId="13" type="noConversion"/>
  </si>
  <si>
    <t>7호선 대림-남구로(하) 41k152~41k382 = 230  ÷ 20m - 11개소</t>
    <phoneticPr fontId="13" type="noConversion"/>
  </si>
  <si>
    <t>8호선 가락시장~문정(하) 8k687~8k905 = 218  ÷ 20m - 10개소</t>
    <phoneticPr fontId="13" type="noConversion"/>
  </si>
  <si>
    <t>8호선 몽촌토성역구내(하) 4k361~4k997 = 636  ÷ 20m - 31개소</t>
    <phoneticPr fontId="13" type="noConversion"/>
  </si>
  <si>
    <t>8호선 장지∼복정(하) 10k370~10k793 = 423  ÷ 20m - 21개소</t>
    <phoneticPr fontId="13" type="noConversion"/>
  </si>
  <si>
    <t>5호선 군자∼아차산(하) 38k485~38k882 = 397 ÷ 0.625 = 635개</t>
    <phoneticPr fontId="13" type="noConversion"/>
  </si>
  <si>
    <t>5호선 동대문운동장∼청구(상) 30k380~30k665 = 285 ÷ 0.625 = 456개</t>
    <phoneticPr fontId="13" type="noConversion"/>
  </si>
  <si>
    <t>5호선 거여∼마천(하) 6k304~6k619 = 315 ÷ 0.625 = 504개</t>
    <phoneticPr fontId="13" type="noConversion"/>
  </si>
  <si>
    <t>5호선 마장∼답십리(하) 34k491~34k958 = 467 ÷ 0.625 = 747개</t>
    <phoneticPr fontId="13" type="noConversion"/>
  </si>
  <si>
    <t>5호선 영등포시장∼신길(하) 17k377~17k725 = 348 ÷ 0.625 = 556개</t>
    <phoneticPr fontId="13" type="noConversion"/>
  </si>
  <si>
    <t>7호선 남구로-가리봉(상) 41k501~41k740 = 239 ÷ 0.625 = 382개</t>
    <phoneticPr fontId="13" type="noConversion"/>
  </si>
  <si>
    <t>5호선 서대문역구내(상) 25k459~25k703 = 244 ÷ 0.625 = 390개</t>
    <phoneticPr fontId="13" type="noConversion"/>
  </si>
  <si>
    <t>5호선 충정로역구내(상) 24k695~24k984 = 289 ÷ 0.625 = 462개</t>
    <phoneticPr fontId="13" type="noConversion"/>
  </si>
  <si>
    <t>5호선 광화문∼종로3가(상) 27k398~27k653 = 255 ÷ 0.625 = 408개</t>
    <phoneticPr fontId="13" type="noConversion"/>
  </si>
  <si>
    <t>6호선 월곡역구내(하) 30k175~30k717 = 542 ÷ 0.625 = 867개</t>
    <phoneticPr fontId="13" type="noConversion"/>
  </si>
  <si>
    <t>7호선 내방-이수(하) 31k126~31k360 = 234 ÷ 0.625 = 374개</t>
    <phoneticPr fontId="13" type="noConversion"/>
  </si>
  <si>
    <t>7호선 청담~강남구청(하) 23k514~23k544 = 30 ÷ 0.625 = 48개</t>
    <phoneticPr fontId="13" type="noConversion"/>
  </si>
  <si>
    <t>7호선 천왕∼온수(상) 47k031~47k239 = 208 ÷ 0.625 = 332개</t>
    <phoneticPr fontId="13" type="noConversion"/>
  </si>
  <si>
    <t>7호선 남성∼숭실대(하) 32k817~33k102 = 285 ÷ 0.625 = 456개</t>
    <phoneticPr fontId="13" type="noConversion"/>
  </si>
  <si>
    <t>7호선 수락산~마들(상) 4K447~4K701 = 254 ÷ 0.625 = 406개</t>
    <phoneticPr fontId="13" type="noConversion"/>
  </si>
  <si>
    <t>7호선 강남구청역구내(하) 24k282~24k457 = 175 ÷ 0.625 = 280개</t>
    <phoneticPr fontId="13" type="noConversion"/>
  </si>
  <si>
    <t>7호선 대림-남구로(하) 41k152~41k382 = 230 ÷ 0.625 = 368개</t>
    <phoneticPr fontId="13" type="noConversion"/>
  </si>
  <si>
    <t>8호선 가락시장~문정(하) 8k687~8k905 = 218 ÷ 0.625 = 348개</t>
    <phoneticPr fontId="13" type="noConversion"/>
  </si>
  <si>
    <t>8호선 몽촌토성역구내(하) 4k361~4k997 = 636 ÷ 0.625 = 1,017개</t>
    <phoneticPr fontId="13" type="noConversion"/>
  </si>
  <si>
    <t>8호선 장지∼복정(하) 10k370~10k793 = 423 ÷ 0.625 = 676개</t>
    <phoneticPr fontId="13" type="noConversion"/>
  </si>
  <si>
    <t>5호선 군자∼아차산(하) 38k485~38k882 = 397 ÷ 10m = 39개</t>
    <phoneticPr fontId="13" type="noConversion"/>
  </si>
  <si>
    <t>5호선 동대문운동장∼청구(상) 30k380~30k665 = 285 ÷ 10m = 28개</t>
    <phoneticPr fontId="13" type="noConversion"/>
  </si>
  <si>
    <t>5호선 거여∼마천(하) 6k304~6k619 = 315 ÷ 10m = 31개</t>
    <phoneticPr fontId="13" type="noConversion"/>
  </si>
  <si>
    <t>5호선 마장∼답십리(하) 34k491~34k958 = 467 ÷ 10m = 46개</t>
    <phoneticPr fontId="13" type="noConversion"/>
  </si>
  <si>
    <t>5호선 영등포시장∼신길(하) 17k377~17k725 = 348 ÷ 10m = 34개</t>
    <phoneticPr fontId="13" type="noConversion"/>
  </si>
  <si>
    <t>7호선 남구로-가리봉(상) 41k501~41k740 = 239 ÷ 10m = 23개</t>
    <phoneticPr fontId="13" type="noConversion"/>
  </si>
  <si>
    <t>5호선 서대문역구내(상) 25k459~25k703 = 244 ÷ 10m = 24개</t>
    <phoneticPr fontId="13" type="noConversion"/>
  </si>
  <si>
    <t>5호선 충정로역구내(상) 24k695~24k984 = 289 ÷ 10m = 28개</t>
    <phoneticPr fontId="13" type="noConversion"/>
  </si>
  <si>
    <t>5호선 광화문∼종로3가(상) 27k398~27k653 = 255 ÷ 10m = 25개</t>
    <phoneticPr fontId="13" type="noConversion"/>
  </si>
  <si>
    <t>7호선 내방-이수(하) 31k126~31k360 = 234 ÷ 10m = 23개</t>
    <phoneticPr fontId="13" type="noConversion"/>
  </si>
  <si>
    <t>7호선 청담~강남구청(하) 23k514~23k544 = 30 ÷ 10m = 3개</t>
    <phoneticPr fontId="13" type="noConversion"/>
  </si>
  <si>
    <t>7호선 천왕∼온수(상) 47k031~47k239 = 208 ÷ 10m = 20개</t>
    <phoneticPr fontId="13" type="noConversion"/>
  </si>
  <si>
    <t>7호선 남성∼숭실대(하) 32k817~33k102 = 285 ÷ 10m = 28개</t>
    <phoneticPr fontId="13" type="noConversion"/>
  </si>
  <si>
    <t>7호선 수락산~마들(상) 4K447~4K701 = 254 ÷ 10m = 28개</t>
    <phoneticPr fontId="13" type="noConversion"/>
  </si>
  <si>
    <t>7호선 강남구청역구내(하) 24k282~24k457 = 175 ÷ 10m = 17개</t>
    <phoneticPr fontId="13" type="noConversion"/>
  </si>
  <si>
    <t>7호선 대림-남구로(하) 41k152~41k382 = 230 ÷ 10m = 23개</t>
    <phoneticPr fontId="13" type="noConversion"/>
  </si>
  <si>
    <t>8호선 장지∼복정(하) 10k370~10k793 = 423 ÷ 10m = 42개</t>
    <phoneticPr fontId="13" type="noConversion"/>
  </si>
  <si>
    <t xml:space="preserve">   - 5호선 영등포시장~신길(상) 17k994～18k764(L=0.770km) = 2,464개 </t>
    <phoneticPr fontId="13" type="noConversion"/>
  </si>
  <si>
    <t xml:space="preserve">   - 5호선 영등포시장~신길(하) 18k010～18k765(L=0.755km) = 2,416개 </t>
    <phoneticPr fontId="13" type="noConversion"/>
  </si>
  <si>
    <t xml:space="preserve">   - 5호선 종로3가~을지로4가(하) 28k031～28k305(L=0.274km) = 876개 </t>
    <phoneticPr fontId="13" type="noConversion"/>
  </si>
  <si>
    <t xml:space="preserve">  ㅇ 급곡선부 노후화된 방진재료(방진상자, 방진패드)교환</t>
    <phoneticPr fontId="13" type="noConversion"/>
  </si>
  <si>
    <t>150×240×2500㎜</t>
  </si>
  <si>
    <t>레일,크로싱</t>
  </si>
  <si>
    <t>망간, 60㎏ # 8</t>
  </si>
  <si>
    <t>망간, 60㎏ #10</t>
  </si>
  <si>
    <t>망간, 60㎏ #12</t>
  </si>
  <si>
    <t>회</t>
  </si>
  <si>
    <t>㎥</t>
  </si>
  <si>
    <t>틀</t>
  </si>
  <si>
    <t>분기침목</t>
  </si>
  <si>
    <t>보통침목</t>
  </si>
  <si>
    <t>150×240×2800mm</t>
  </si>
  <si>
    <t>150×240×3100mm</t>
  </si>
  <si>
    <t>150×240×3400mm</t>
  </si>
  <si>
    <t>150×240×3700mm</t>
  </si>
  <si>
    <t>150×240×4000mm</t>
  </si>
  <si>
    <t>150×240×4300mm</t>
  </si>
  <si>
    <t>150×240×4600mm</t>
  </si>
  <si>
    <t>레일,보통</t>
  </si>
  <si>
    <t>50KG,10m</t>
  </si>
  <si>
    <t>50KG,20m</t>
  </si>
  <si>
    <t>레일,열처리</t>
  </si>
  <si>
    <t>60KG,20m</t>
  </si>
  <si>
    <t>60KG K,20m</t>
  </si>
  <si>
    <t>방진상자</t>
  </si>
  <si>
    <t>60㎏ R.C.T용</t>
  </si>
  <si>
    <t>205×254×682㎜</t>
  </si>
  <si>
    <t>50kg용, 190×283×2400mm</t>
  </si>
  <si>
    <t>60kg용, 190×283×2400mm</t>
  </si>
  <si>
    <t>자갈</t>
  </si>
  <si>
    <t>도상자갈용</t>
  </si>
  <si>
    <t>철 거 발 생 품 예 정 조 서</t>
    <phoneticPr fontId="10" type="noConversion"/>
  </si>
  <si>
    <t>품       명</t>
    <phoneticPr fontId="10" type="noConversion"/>
  </si>
  <si>
    <t>규        격</t>
    <phoneticPr fontId="10" type="noConversion"/>
  </si>
  <si>
    <t>단 위</t>
    <phoneticPr fontId="10" type="noConversion"/>
  </si>
  <si>
    <t>수   량</t>
    <phoneticPr fontId="10" type="noConversion"/>
  </si>
  <si>
    <t>발     생     내     역</t>
    <phoneticPr fontId="10" type="noConversion"/>
  </si>
  <si>
    <t>비  고</t>
    <phoneticPr fontId="10" type="noConversion"/>
  </si>
  <si>
    <t>사용가</t>
    <phoneticPr fontId="10" type="noConversion"/>
  </si>
  <si>
    <t>사용불가</t>
    <phoneticPr fontId="10" type="noConversion"/>
  </si>
  <si>
    <t>충   용</t>
    <phoneticPr fontId="10" type="noConversion"/>
  </si>
  <si>
    <t>감   산</t>
    <phoneticPr fontId="10" type="noConversion"/>
  </si>
  <si>
    <t>이음매침목</t>
    <phoneticPr fontId="11" type="noConversion"/>
  </si>
  <si>
    <t>200×300×2500mm</t>
    <phoneticPr fontId="11" type="noConversion"/>
  </si>
  <si>
    <t>RC침목</t>
    <phoneticPr fontId="11" type="noConversion"/>
  </si>
  <si>
    <t>PC침목</t>
    <phoneticPr fontId="11" type="noConversion"/>
  </si>
  <si>
    <t>서울특별시도시철도공사</t>
    <phoneticPr fontId="11" type="noConversion"/>
  </si>
  <si>
    <t>철 거 발 생 품  예 정 조 서</t>
    <phoneticPr fontId="11" type="noConversion"/>
  </si>
  <si>
    <t>방진패드</t>
    <phoneticPr fontId="11" type="noConversion"/>
  </si>
  <si>
    <t>레일패드</t>
    <phoneticPr fontId="11" type="noConversion"/>
  </si>
  <si>
    <t>코일스프링클립</t>
    <phoneticPr fontId="11" type="noConversion"/>
  </si>
  <si>
    <t>개</t>
    <phoneticPr fontId="11" type="noConversion"/>
  </si>
  <si>
    <t>2015. 12.</t>
    <phoneticPr fontId="11" type="noConversion"/>
  </si>
  <si>
    <t>공사명 : 2016년 궤도시설유지보수공사(단가계약)</t>
    <phoneticPr fontId="11" type="noConversion"/>
  </si>
  <si>
    <t/>
  </si>
  <si>
    <t>km</t>
  </si>
  <si>
    <t>지상부,주간</t>
  </si>
  <si>
    <t>공 종 명</t>
  </si>
  <si>
    <t>경    비</t>
  </si>
  <si>
    <t>합    계</t>
  </si>
  <si>
    <t>내 역 서</t>
    <phoneticPr fontId="174" type="noConversion"/>
  </si>
  <si>
    <t>규 격</t>
  </si>
  <si>
    <t>수량</t>
  </si>
  <si>
    <t>단 가</t>
  </si>
  <si>
    <t>금 액</t>
  </si>
  <si>
    <t xml:space="preserve">   1. 레일교환</t>
  </si>
  <si>
    <t>1. 레일교환</t>
  </si>
  <si>
    <t xml:space="preserve">   레일교환(60kg,터널구간,한쪽)</t>
  </si>
  <si>
    <t xml:space="preserve">   테르밋트용접(60kg)</t>
  </si>
  <si>
    <t xml:space="preserve">   테르밋트용접(60kg,열처리)</t>
  </si>
  <si>
    <t xml:space="preserve">   레일가스압접 기계설치 및 철거</t>
  </si>
  <si>
    <t xml:space="preserve">   레일절단(60kg)</t>
  </si>
  <si>
    <t xml:space="preserve">   레일상차비(60kg)</t>
  </si>
  <si>
    <t xml:space="preserve">   레일하차비(60kg)</t>
  </si>
  <si>
    <t xml:space="preserve">   레일이음매 해체 조임(60kg)</t>
  </si>
  <si>
    <t xml:space="preserve">   방진상자 교환(RCT,곡선부,선로정정기,패드(레일+방진)교환포함)</t>
  </si>
  <si>
    <t xml:space="preserve">   레일천공(50~60kg)</t>
    <phoneticPr fontId="10" type="noConversion"/>
  </si>
  <si>
    <t>간접노무비</t>
    <phoneticPr fontId="170" type="noConversion"/>
  </si>
  <si>
    <t>기타경비</t>
    <phoneticPr fontId="170" type="noConversion"/>
  </si>
  <si>
    <t>* 공사기간 : 13~36개월</t>
    <phoneticPr fontId="10" type="noConversion"/>
  </si>
  <si>
    <t>산재보험료</t>
    <phoneticPr fontId="10" type="noConversion"/>
  </si>
  <si>
    <t>고용보험료</t>
    <phoneticPr fontId="10" type="noConversion"/>
  </si>
  <si>
    <t>건강보험료</t>
    <phoneticPr fontId="10" type="noConversion"/>
  </si>
  <si>
    <t>연금보험료</t>
    <phoneticPr fontId="10" type="noConversion"/>
  </si>
  <si>
    <t>노인장기요양보험료</t>
    <phoneticPr fontId="170" type="noConversion"/>
  </si>
  <si>
    <t>퇴직공제부금비</t>
    <phoneticPr fontId="170" type="noConversion"/>
  </si>
  <si>
    <t>산업안전보건관리비</t>
    <phoneticPr fontId="170" type="noConversion"/>
  </si>
  <si>
    <t>관급자재포함 : a,b중 작은 금액 적용</t>
    <phoneticPr fontId="10" type="noConversion"/>
  </si>
  <si>
    <t>a</t>
    <phoneticPr fontId="170" type="noConversion"/>
  </si>
  <si>
    <t>b</t>
    <phoneticPr fontId="170" type="noConversion"/>
  </si>
  <si>
    <t>건설기계대여대금지급보증서 발급금액</t>
    <phoneticPr fontId="170" type="noConversion"/>
  </si>
  <si>
    <t>환경보전비</t>
    <phoneticPr fontId="10" type="noConversion"/>
  </si>
  <si>
    <t>일반관리비</t>
    <phoneticPr fontId="10" type="noConversion"/>
  </si>
  <si>
    <t>이윤</t>
    <phoneticPr fontId="10" type="noConversion"/>
  </si>
  <si>
    <t>(노+경+일)*0.15</t>
    <phoneticPr fontId="10" type="noConversion"/>
  </si>
  <si>
    <t>2. 방진재교환</t>
    <phoneticPr fontId="10" type="noConversion"/>
  </si>
  <si>
    <t>3. 응급공사</t>
    <phoneticPr fontId="10" type="noConversion"/>
  </si>
  <si>
    <t>소  장</t>
    <phoneticPr fontId="174" type="noConversion"/>
  </si>
  <si>
    <t>P  L</t>
    <phoneticPr fontId="174" type="noConversion"/>
  </si>
  <si>
    <t>부  장</t>
    <phoneticPr fontId="174" type="noConversion"/>
  </si>
  <si>
    <t>심사자</t>
    <phoneticPr fontId="174" type="noConversion"/>
  </si>
  <si>
    <t>설계자</t>
    <phoneticPr fontId="174" type="noConversion"/>
  </si>
  <si>
    <t>설  계  내  역  서</t>
    <phoneticPr fontId="10" type="noConversion"/>
  </si>
  <si>
    <t>구       분</t>
    <phoneticPr fontId="10" type="noConversion"/>
  </si>
  <si>
    <t>금                 액</t>
    <phoneticPr fontId="10" type="noConversion"/>
  </si>
  <si>
    <t>도급비</t>
    <phoneticPr fontId="10" type="noConversion"/>
  </si>
  <si>
    <t>공사원가</t>
    <phoneticPr fontId="10" type="noConversion"/>
  </si>
  <si>
    <t>부가가치세</t>
    <phoneticPr fontId="10" type="noConversion"/>
  </si>
  <si>
    <t>소계</t>
    <phoneticPr fontId="10" type="noConversion"/>
  </si>
  <si>
    <t>지급자재비</t>
    <phoneticPr fontId="10" type="noConversion"/>
  </si>
  <si>
    <t>식</t>
    <phoneticPr fontId="10" type="noConversion"/>
  </si>
  <si>
    <t>((재료비+직접노무비+관급자재)*0.0186+5,349,000(기초액))</t>
    <phoneticPr fontId="170" type="noConversion"/>
  </si>
  <si>
    <t>((재료비+직접노무비)*0.0186+5,349,000(기초액))*1.2</t>
    <phoneticPr fontId="170" type="noConversion"/>
  </si>
  <si>
    <t>터널,야간</t>
    <phoneticPr fontId="10" type="noConversion"/>
  </si>
  <si>
    <t>0</t>
    <phoneticPr fontId="10" type="noConversion"/>
  </si>
  <si>
    <t>2. 부대공</t>
    <phoneticPr fontId="10" type="noConversion"/>
  </si>
  <si>
    <t xml:space="preserve">   레일용접부검사</t>
    <phoneticPr fontId="10" type="noConversion"/>
  </si>
  <si>
    <t xml:space="preserve">   레일(보통)교환(60kg,한쪽)</t>
    <phoneticPr fontId="10" type="noConversion"/>
  </si>
  <si>
    <t xml:space="preserve">   2. 부대공</t>
    <phoneticPr fontId="10" type="noConversion"/>
  </si>
  <si>
    <t xml:space="preserve">   3. 직접공사비</t>
    <phoneticPr fontId="10" type="noConversion"/>
  </si>
  <si>
    <t xml:space="preserve">   4. 간접노무비</t>
    <phoneticPr fontId="10" type="noConversion"/>
  </si>
  <si>
    <t xml:space="preserve">   5. 산재보험료</t>
    <phoneticPr fontId="10" type="noConversion"/>
  </si>
  <si>
    <t xml:space="preserve">   6. 고용보험료</t>
    <phoneticPr fontId="10" type="noConversion"/>
  </si>
  <si>
    <t xml:space="preserve">   테르밋트용접(60kg,보통레일)</t>
    <phoneticPr fontId="10" type="noConversion"/>
  </si>
  <si>
    <t xml:space="preserve">   기지가스압접(60kg,보통레일,장척화)</t>
    <phoneticPr fontId="10" type="noConversion"/>
  </si>
  <si>
    <t xml:space="preserve">   7.건강보험료</t>
    <phoneticPr fontId="10" type="noConversion"/>
  </si>
  <si>
    <t xml:space="preserve">   8.연금보험료</t>
    <phoneticPr fontId="10" type="noConversion"/>
  </si>
  <si>
    <t xml:space="preserve">   9.노인장기요양보험료</t>
    <phoneticPr fontId="10" type="noConversion"/>
  </si>
  <si>
    <t xml:space="preserve">   10.퇴직공제부금비</t>
    <phoneticPr fontId="10" type="noConversion"/>
  </si>
  <si>
    <t xml:space="preserve">   11. 산업안전보건관리비</t>
    <phoneticPr fontId="10" type="noConversion"/>
  </si>
  <si>
    <t xml:space="preserve">   12.건설기계대여지급보증비</t>
    <phoneticPr fontId="10" type="noConversion"/>
  </si>
  <si>
    <t xml:space="preserve">   13. 기타경비</t>
    <phoneticPr fontId="10" type="noConversion"/>
  </si>
  <si>
    <t xml:space="preserve">   14. 환경보전비</t>
    <phoneticPr fontId="10" type="noConversion"/>
  </si>
  <si>
    <t xml:space="preserve">   15. 품질관리비</t>
    <phoneticPr fontId="10" type="noConversion"/>
  </si>
  <si>
    <t xml:space="preserve">   16. 순공사비</t>
    <phoneticPr fontId="10" type="noConversion"/>
  </si>
  <si>
    <t xml:space="preserve">   17. 일반관리비</t>
    <phoneticPr fontId="10" type="noConversion"/>
  </si>
  <si>
    <t xml:space="preserve">   18. 이윤</t>
    <phoneticPr fontId="10" type="noConversion"/>
  </si>
  <si>
    <t xml:space="preserve">   19. 고재처리</t>
    <phoneticPr fontId="10" type="noConversion"/>
  </si>
  <si>
    <t>3.045</t>
    <phoneticPr fontId="10" type="noConversion"/>
  </si>
  <si>
    <t>54</t>
    <phoneticPr fontId="10" type="noConversion"/>
  </si>
  <si>
    <t>156</t>
    <phoneticPr fontId="10" type="noConversion"/>
  </si>
  <si>
    <t>설          계          서</t>
    <phoneticPr fontId="10" type="noConversion"/>
  </si>
  <si>
    <t>공사명 : 9호선(1단계) 레일교환공사</t>
    <phoneticPr fontId="8" type="noConversion"/>
  </si>
  <si>
    <t>2020. 5.</t>
    <phoneticPr fontId="8" type="noConversion"/>
  </si>
  <si>
    <t>서울시메트로9호선㈜</t>
    <phoneticPr fontId="8" type="noConversion"/>
  </si>
  <si>
    <t>공  사  명 :  9호선(1단계) 레일교환공사</t>
    <phoneticPr fontId="10" type="noConversion"/>
  </si>
  <si>
    <t>9호선(1단계) 레일교환공사</t>
    <phoneticPr fontId="10" type="noConversion"/>
  </si>
  <si>
    <t>레일교환공사물량표</t>
    <phoneticPr fontId="183" type="noConversion"/>
  </si>
  <si>
    <t>연번</t>
    <phoneticPr fontId="183" type="noConversion"/>
  </si>
  <si>
    <t>선별</t>
    <phoneticPr fontId="183" type="noConversion"/>
  </si>
  <si>
    <t>구간</t>
    <phoneticPr fontId="183" type="noConversion"/>
  </si>
  <si>
    <t>곡선반경
(m)</t>
    <phoneticPr fontId="183" type="noConversion"/>
  </si>
  <si>
    <t>교환위치</t>
    <phoneticPr fontId="183" type="noConversion"/>
  </si>
  <si>
    <t>교환연장
(m)</t>
    <phoneticPr fontId="183" type="noConversion"/>
  </si>
  <si>
    <t>레일천공(개소)</t>
    <phoneticPr fontId="183" type="noConversion"/>
  </si>
  <si>
    <t>레일용접</t>
    <phoneticPr fontId="183" type="noConversion"/>
  </si>
  <si>
    <t>비고</t>
    <phoneticPr fontId="183" type="noConversion"/>
  </si>
  <si>
    <t>12mm</t>
    <phoneticPr fontId="183" type="noConversion"/>
  </si>
  <si>
    <t>17mm</t>
    <phoneticPr fontId="183" type="noConversion"/>
  </si>
  <si>
    <t>가스압접</t>
    <phoneticPr fontId="183" type="noConversion"/>
  </si>
  <si>
    <t>테르밋</t>
    <phoneticPr fontId="183" type="noConversion"/>
  </si>
  <si>
    <t>계</t>
    <phoneticPr fontId="183" type="noConversion"/>
  </si>
  <si>
    <t>상선</t>
    <phoneticPr fontId="183" type="noConversion"/>
  </si>
  <si>
    <t>김포공항역 회차선</t>
    <phoneticPr fontId="183" type="noConversion"/>
  </si>
  <si>
    <t>~</t>
    <phoneticPr fontId="183" type="noConversion"/>
  </si>
  <si>
    <t>노들~흑석</t>
    <phoneticPr fontId="183" type="noConversion"/>
  </si>
  <si>
    <t>사평역 부본선</t>
    <phoneticPr fontId="183" type="noConversion"/>
  </si>
  <si>
    <t>-</t>
    <phoneticPr fontId="183" type="noConversion"/>
  </si>
  <si>
    <t>하선</t>
    <phoneticPr fontId="183" type="noConversion"/>
  </si>
  <si>
    <t>김포공항~공항시장</t>
    <phoneticPr fontId="183" type="noConversion"/>
  </si>
  <si>
    <t>등촌~염창</t>
    <phoneticPr fontId="183" type="noConversion"/>
  </si>
  <si>
    <t>염창~신목동</t>
    <phoneticPr fontId="183" type="noConversion"/>
  </si>
  <si>
    <t>선유도역 부본선</t>
    <phoneticPr fontId="183" type="noConversion"/>
  </si>
  <si>
    <t>샛강역 부본선</t>
    <phoneticPr fontId="183" type="noConversion"/>
  </si>
  <si>
    <t>노량진~노들</t>
    <phoneticPr fontId="183" type="noConversion"/>
  </si>
  <si>
    <r>
      <t>■</t>
    </r>
    <r>
      <rPr>
        <sz val="12.65"/>
        <color theme="1"/>
        <rFont val="굴림"/>
        <family val="3"/>
        <charset val="129"/>
      </rPr>
      <t xml:space="preserve"> 9호선(1단계) 레일교환공사</t>
    </r>
    <phoneticPr fontId="183" type="noConversion"/>
  </si>
  <si>
    <t>총 공사원가</t>
    <phoneticPr fontId="10" type="noConversion"/>
  </si>
  <si>
    <t xml:space="preserve">   20. 지급자재</t>
    <phoneticPr fontId="10" type="noConversion"/>
  </si>
  <si>
    <t xml:space="preserve">   총공사비</t>
    <phoneticPr fontId="10" type="noConversion"/>
  </si>
  <si>
    <t xml:space="preserve">   총공사원가</t>
    <phoneticPr fontId="10" type="noConversion"/>
  </si>
  <si>
    <t>116</t>
    <phoneticPr fontId="10" type="noConversion"/>
  </si>
  <si>
    <t>170</t>
    <phoneticPr fontId="10" type="noConversion"/>
  </si>
  <si>
    <t>46</t>
    <phoneticPr fontId="10" type="noConversion"/>
  </si>
  <si>
    <t>식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</si>
</sst>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4"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 &quot;₩&quot;* #,##0_ ;_ &quot;₩&quot;* \-#,##0_ ;_ &quot;₩&quot;* &quot;-&quot;_ ;_ @_ "/>
    <numFmt numFmtId="177" formatCode="_ * #,##0_ ;_ * \-#,##0_ ;_ * &quot;-&quot;_ ;_ @_ "/>
    <numFmt numFmtId="178" formatCode="_ * #,##0.00_ ;_ * \-#,##0.00_ ;_ * &quot;-&quot;??_ ;_ @_ "/>
    <numFmt numFmtId="179" formatCode="mm&quot;월&quot;\ dd&quot;일&quot;"/>
    <numFmt numFmtId="180" formatCode="0.000_ "/>
    <numFmt numFmtId="181" formatCode="0.00_);[Red]\(0.00\)"/>
    <numFmt numFmtId="182" formatCode="_ * #,##0.00_ ;_ * &quot;₩&quot;&quot;₩&quot;&quot;₩&quot;&quot;₩&quot;&quot;₩&quot;&quot;₩&quot;\-#,##0.00_ ;_ * &quot;-&quot;??_ ;_ @_ "/>
    <numFmt numFmtId="183" formatCode="&quot;₩&quot;#,##0.00;&quot;₩&quot;&quot;₩&quot;&quot;₩&quot;&quot;₩&quot;&quot;₩&quot;&quot;₩&quot;&quot;₩&quot;&quot;₩&quot;\-#,##0.00"/>
    <numFmt numFmtId="184" formatCode="##\K###"/>
    <numFmt numFmtId="185" formatCode="#,##0_ "/>
    <numFmt numFmtId="186" formatCode="_-* #,##0.00_-;\-* #,##0.00_-;_-* &quot;-&quot;_-;_-@_-"/>
    <numFmt numFmtId="187" formatCode="_-* #,##0.000_-;\-* #,##0.000_-;_-* &quot;-&quot;_-;_-@_-"/>
    <numFmt numFmtId="188" formatCode="0;[Red]0"/>
    <numFmt numFmtId="189" formatCode="0_ "/>
    <numFmt numFmtId="190" formatCode="_-* #,##0_-;\-* #,##0_-;_-* &quot;-&quot;??_-;_-@_-"/>
    <numFmt numFmtId="191" formatCode="&quot;$&quot;#,##0.00_);[Red]\(&quot;$&quot;#,##0.00\)"/>
    <numFmt numFmtId="192" formatCode="_(&quot;$&quot;* #,##0_);_(&quot;$&quot;* \(#,##0\);_(&quot;$&quot;* &quot;-&quot;_);_(@_)"/>
    <numFmt numFmtId="193" formatCode="0.0_);\(0.0\)"/>
    <numFmt numFmtId="194" formatCode="0_);\(0\)"/>
    <numFmt numFmtId="195" formatCode="_ &quot;SFr.&quot;* #,##0.00_ ;_ &quot;SFr.&quot;* \-#,##0.00_ ;_ &quot;SFr.&quot;* &quot;-&quot;??_ ;_ @_ "/>
    <numFmt numFmtId="196" formatCode="#,##0&quot;?_);[Red]\(#,##0&quot;&quot;?&quot;\)"/>
    <numFmt numFmtId="197" formatCode="_-* #,##0.00\ &quot;F&quot;_-;\-* #,##0.00\ &quot;F&quot;_-;_-* &quot;-&quot;??\ &quot;F&quot;_-;_-@_-"/>
    <numFmt numFmtId="198" formatCode="#,##0&quot; F&quot;_);[Red]\(#,##0&quot; F&quot;\)"/>
    <numFmt numFmtId="199" formatCode="_(&quot;$&quot;* #,##0.00_);_(&quot;$&quot;* \(#,##0.00\);_(&quot;$&quot;* &quot;-&quot;??_);_(@_)"/>
    <numFmt numFmtId="200" formatCode="_-&quot;₩&quot;* #,##0.00_-;\!\-&quot;₩&quot;* #,##0.00_-;_-&quot;₩&quot;* &quot;-&quot;??_-;_-@_-"/>
    <numFmt numFmtId="201" formatCode="_(&quot;$&quot;* #,##0_);_(&quot;$&quot;* \(#,##0\);_(&quot;$&quot;* &quot;-&quot;??_);_(@_)"/>
    <numFmt numFmtId="202" formatCode="#,##0\ _P_t_s;\-#,##0\ _P_t_s"/>
    <numFmt numFmtId="203" formatCode="_-* #,##0\ &quot;Pts&quot;_-;\-* #,##0\ &quot;Pts&quot;_-;_-* &quot;-&quot;\ &quot;Pts&quot;_-;_-@_-"/>
    <numFmt numFmtId="204" formatCode="_-* #,##0.00\ &quot;Pts&quot;_-;\-* #,##0.00\ &quot;Pts&quot;_-;_-* &quot;-&quot;??\ &quot;Pts&quot;_-;_-@_-"/>
    <numFmt numFmtId="205" formatCode="_-* #,##0.0_-;\-* #,##0.0_-;_-* &quot;-&quot;??_-;_-@_-"/>
    <numFmt numFmtId="206" formatCode="\$#.00"/>
    <numFmt numFmtId="207" formatCode="%#.00"/>
    <numFmt numFmtId="208" formatCode="#.00"/>
    <numFmt numFmtId="209" formatCode="#,##0."/>
    <numFmt numFmtId="210" formatCode="\$#."/>
    <numFmt numFmtId="211" formatCode="&quot;₩&quot;#\!\,##0;&quot;₩&quot;\!\-&quot;₩&quot;#\!\,##0"/>
    <numFmt numFmtId="212" formatCode="&quot;RM&quot;#,##0_);\(&quot;RM&quot;#,##0\)"/>
    <numFmt numFmtId="213" formatCode="&quot;( &quot;0.0000&quot; )&quot;;&quot;( &quot;\-#,###.0000&quot; )&quot;;&quot;-&quot;"/>
    <numFmt numFmtId="214" formatCode="General;\-General\,&quot;&quot;;@"/>
    <numFmt numFmtId="215" formatCode="0.000"/>
    <numFmt numFmtId="216" formatCode="#,##0.00_ "/>
    <numFmt numFmtId="217" formatCode="#,###;\-#,###;&quot;&quot;;@"/>
    <numFmt numFmtId="218" formatCode="&quot;₩&quot;&quot;₩&quot;&quot;₩&quot;&quot;₩&quot;&quot;₩&quot;&quot;₩&quot;;&quot;₩&quot;&quot;₩&quot;&quot;₩&quot;&quot;₩&quot;&quot;₩&quot;&quot;₩&quot;&quot;₩&quot;&quot;₩&quot;"/>
    <numFmt numFmtId="219" formatCode="0.0_ "/>
    <numFmt numFmtId="22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21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22" formatCode="0.0"/>
    <numFmt numFmtId="223" formatCode="#,##0.00;[Red]#,##0.00;&quot; &quot;"/>
    <numFmt numFmtId="224" formatCode="0.0000%"/>
    <numFmt numFmtId="225" formatCode="#,##0&quot; 원&quot;"/>
    <numFmt numFmtId="226" formatCode="#,##0.00000"/>
    <numFmt numFmtId="227" formatCode="_ * #,##0_)&quot;W&quot;_ ;_ * \(#,##0\)&quot;W&quot;_ ;_ * &quot;-&quot;_)&quot;W&quot;_ ;_ @_ "/>
    <numFmt numFmtId="228" formatCode="_ &quot;₩&quot;* #,##0.00_ ;_ &quot;₩&quot;* \-#,##0.00_ ;_ &quot;₩&quot;* &quot;-&quot;??_ ;_ @_ "/>
    <numFmt numFmtId="229" formatCode="0.000%"/>
    <numFmt numFmtId="230" formatCode="_ * #,##0.00_)&quot;W&quot;_ ;_ * \(#,##0.00\)&quot;W&quot;_ ;_ * &quot;-&quot;??_)&quot;W&quot;_ ;_ @_ "/>
    <numFmt numFmtId="231" formatCode="#,##0\ &quot;F&quot;;[Red]\-#,##0\ &quot;F&quot;"/>
    <numFmt numFmtId="232" formatCode="_ * #,##0_)_W_ ;_ * \(#,##0\)_W_ ;_ * &quot;-&quot;_)_W_ ;_ @_ "/>
    <numFmt numFmtId="233" formatCode="#,##0.00\ &quot;F&quot;;[Red]\-#,##0.00\ &quot;F&quot;"/>
    <numFmt numFmtId="234" formatCode="_ * #,##0.00_)_W_ ;_ * \(#,##0.00\)_W_ ;_ * &quot;-&quot;??_)_W_ ;_ @_ "/>
    <numFmt numFmtId="235" formatCode="&quot;$&quot;#,##0_);\(&quot;$&quot;#,##0\)"/>
    <numFmt numFmtId="236" formatCode="_-[$€-2]* #,##0.00_-;\-[$€-2]* #,##0.00_-;_-[$€-2]* &quot;-&quot;??_-"/>
    <numFmt numFmtId="237" formatCode="#,##0.000\ &quot;㎏ &quot;"/>
    <numFmt numFmtId="238" formatCode="#,##0.000\ &quot;m  &quot;"/>
    <numFmt numFmtId="239" formatCode="#,##0.000\ &quot;㎡ &quot;"/>
    <numFmt numFmtId="240" formatCode="#,##0.000\ &quot;㎥ &quot;"/>
    <numFmt numFmtId="241" formatCode="0&quot;  &quot;"/>
    <numFmt numFmtId="242" formatCode="#."/>
    <numFmt numFmtId="243" formatCode="_(&quot;RM&quot;* #,##0.00_);_(&quot;RM&quot;* \(#,##0.00\);_(&quot;RM&quot;* &quot;-&quot;??_);_(@_)"/>
    <numFmt numFmtId="244" formatCode="&quot;US$&quot;#,##0_);\(&quot;US$&quot;#,##0\)"/>
    <numFmt numFmtId="245" formatCode="#,##0.0"/>
    <numFmt numFmtId="246" formatCode="0.0%"/>
    <numFmt numFmtId="247" formatCode="_-* #,##0;\-* #,##0;_-* &quot;-&quot;;_-@"/>
    <numFmt numFmtId="248" formatCode="_(* #,##0.00_);_(* \(#,##0.00\);_(* &quot;-&quot;??_);_(@_)"/>
    <numFmt numFmtId="249" formatCode="&quot;  &quot;@"/>
    <numFmt numFmtId="250" formatCode="#,##0;&quot;-&quot;#,##0"/>
    <numFmt numFmtId="251" formatCode="&quot;*&quot;#,##0\ &quot;일 (월)&quot;\ \ "/>
    <numFmt numFmtId="252" formatCode="&quot;?#,##0.00;\-&quot;&quot;?&quot;#,##0.00"/>
    <numFmt numFmtId="253" formatCode="&quot;US$&quot;#,##0_);[Red]\(&quot;US$&quot;#,##0\)"/>
    <numFmt numFmtId="254" formatCode="#,##0\ ;[Red]&quot;-&quot;#,##0\ "/>
    <numFmt numFmtId="255" formatCode="0_);[Red]\(0\)"/>
    <numFmt numFmtId="256" formatCode="0\k000"/>
  </numFmts>
  <fonts count="188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뼻뮝"/>
      <family val="1"/>
      <charset val="129"/>
    </font>
    <font>
      <sz val="12"/>
      <name val="굴림체"/>
      <family val="3"/>
      <charset val="129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돋움"/>
      <family val="3"/>
      <charset val="129"/>
    </font>
    <font>
      <sz val="20"/>
      <name val="궁서체"/>
      <family val="1"/>
      <charset val="129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sz val="10"/>
      <color indexed="10"/>
      <name val="굴림체"/>
      <family val="3"/>
      <charset val="129"/>
    </font>
    <font>
      <sz val="11"/>
      <name val="굴림체"/>
      <family val="3"/>
      <charset val="129"/>
    </font>
    <font>
      <sz val="9"/>
      <name val="굴림체"/>
      <family val="3"/>
      <charset val="129"/>
    </font>
    <font>
      <sz val="10"/>
      <name val="Times New Roman"/>
      <family val="1"/>
    </font>
    <font>
      <sz val="12"/>
      <color indexed="8"/>
      <name val="굴림체"/>
      <family val="3"/>
      <charset val="129"/>
    </font>
    <font>
      <b/>
      <sz val="20"/>
      <color indexed="8"/>
      <name val="굴림체"/>
      <family val="3"/>
      <charset val="129"/>
    </font>
    <font>
      <b/>
      <sz val="12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b/>
      <sz val="10"/>
      <color indexed="8"/>
      <name val="굴림체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10"/>
      <name val="돋움체"/>
      <family val="3"/>
      <charset val="129"/>
    </font>
    <font>
      <sz val="10"/>
      <name val="MS Sans Serif"/>
      <family val="2"/>
    </font>
    <font>
      <sz val="10"/>
      <name val="Courier New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신그래픽"/>
      <family val="3"/>
      <charset val="129"/>
    </font>
    <font>
      <b/>
      <sz val="10"/>
      <name val="Flange-Light"/>
      <family val="1"/>
    </font>
    <font>
      <sz val="12"/>
      <color indexed="24"/>
      <name val="Arial"/>
      <family val="2"/>
    </font>
    <font>
      <sz val="10"/>
      <name val="바탕체"/>
      <family val="1"/>
      <charset val="129"/>
    </font>
    <font>
      <b/>
      <sz val="18"/>
      <name val="Arial"/>
      <family val="2"/>
    </font>
    <font>
      <sz val="10"/>
      <color indexed="8"/>
      <name val="Arial"/>
      <family val="2"/>
    </font>
    <font>
      <u/>
      <sz val="11"/>
      <color indexed="36"/>
      <name val="HY그래픽M"/>
      <family val="1"/>
      <charset val="129"/>
    </font>
    <font>
      <sz val="12"/>
      <color indexed="8"/>
      <name val="굴림체"/>
      <family val="3"/>
      <charset val="129"/>
    </font>
    <font>
      <sz val="14"/>
      <color indexed="8"/>
      <name val="굴림체"/>
      <family val="3"/>
      <charset val="129"/>
    </font>
    <font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b/>
      <sz val="20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b/>
      <sz val="10"/>
      <color indexed="8"/>
      <name val="굴림체"/>
      <family val="3"/>
      <charset val="129"/>
    </font>
    <font>
      <sz val="10"/>
      <color indexed="10"/>
      <name val="굴림체"/>
      <family val="3"/>
      <charset val="129"/>
    </font>
    <font>
      <sz val="12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sz val="9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name val="굴림"/>
      <family val="3"/>
      <charset val="129"/>
    </font>
    <font>
      <sz val="13"/>
      <name val="굴림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b/>
      <sz val="24"/>
      <name val="굴림"/>
      <family val="3"/>
      <charset val="129"/>
    </font>
    <font>
      <b/>
      <sz val="20"/>
      <name val="굴림"/>
      <family val="3"/>
      <charset val="129"/>
    </font>
    <font>
      <b/>
      <sz val="13"/>
      <name val="굴림"/>
      <family val="3"/>
      <charset val="129"/>
    </font>
    <font>
      <u/>
      <sz val="12"/>
      <name val="굴림"/>
      <family val="3"/>
      <charset val="129"/>
    </font>
    <font>
      <b/>
      <u/>
      <sz val="13"/>
      <name val="굴림"/>
      <family val="3"/>
      <charset val="129"/>
    </font>
    <font>
      <sz val="12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2"/>
      <color theme="1"/>
      <name val="굴림"/>
      <family val="3"/>
      <charset val="129"/>
    </font>
    <font>
      <sz val="20"/>
      <name val="굴림"/>
      <family val="3"/>
      <charset val="129"/>
    </font>
    <font>
      <sz val="12"/>
      <color rgb="FF7030A0"/>
      <name val="굴림"/>
      <family val="3"/>
      <charset val="129"/>
    </font>
    <font>
      <sz val="15"/>
      <name val="굴림"/>
      <family val="3"/>
      <charset val="129"/>
    </font>
    <font>
      <b/>
      <sz val="15"/>
      <name val="굴림"/>
      <family val="3"/>
      <charset val="129"/>
    </font>
    <font>
      <sz val="10"/>
      <name val="돋움"/>
      <family val="3"/>
      <charset val="129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u/>
      <sz val="18"/>
      <color indexed="36"/>
      <name val="바탕체"/>
      <family val="1"/>
      <charset val="129"/>
    </font>
    <font>
      <sz val="10"/>
      <name val="명조"/>
      <family val="3"/>
      <charset val="129"/>
    </font>
    <font>
      <sz val="10"/>
      <color indexed="12"/>
      <name val="굴림체"/>
      <family val="3"/>
      <charset val="129"/>
    </font>
    <font>
      <sz val="12"/>
      <name val="돋움체"/>
      <family val="3"/>
      <charset val="129"/>
    </font>
    <font>
      <i/>
      <sz val="12"/>
      <name val="굴림체"/>
      <family val="3"/>
      <charset val="129"/>
    </font>
    <font>
      <sz val="10"/>
      <name val="Helv"/>
      <family val="2"/>
    </font>
    <font>
      <sz val="12"/>
      <name val="Times New Roman"/>
      <family val="1"/>
    </font>
    <font>
      <sz val="9"/>
      <name val="돋움체"/>
      <family val="3"/>
      <charset val="129"/>
    </font>
    <font>
      <b/>
      <sz val="12"/>
      <name val="바탕체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</font>
    <font>
      <sz val="12"/>
      <name val="¹ÙÅÁÃ¼"/>
      <family val="1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9"/>
      <name val="Arial"/>
      <family val="2"/>
    </font>
    <font>
      <b/>
      <sz val="10"/>
      <name val="MS Sans Serif"/>
      <family val="2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ÇÑ¾ç½Å¸íÁ¶"/>
      <family val="3"/>
      <charset val="129"/>
    </font>
    <font>
      <sz val="10"/>
      <name val="Geneva"/>
      <family val="2"/>
    </font>
    <font>
      <u/>
      <sz val="10"/>
      <color indexed="12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Univers (WN)"/>
      <family val="2"/>
    </font>
    <font>
      <u/>
      <sz val="10"/>
      <color indexed="12"/>
      <name val="MS Sans Serif"/>
      <family val="2"/>
    </font>
    <font>
      <sz val="12"/>
      <name val="Courier New"/>
      <family val="3"/>
    </font>
    <font>
      <sz val="7"/>
      <name val="Small Fonts"/>
      <family val="2"/>
    </font>
    <font>
      <sz val="24"/>
      <name val="Courier New"/>
      <family val="3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sz val="12"/>
      <name val="명조"/>
      <family val="3"/>
      <charset val="129"/>
    </font>
    <font>
      <sz val="11"/>
      <color indexed="8"/>
      <name val="굴림체"/>
      <family val="3"/>
      <charset val="129"/>
    </font>
    <font>
      <b/>
      <sz val="11"/>
      <name val="돋움"/>
      <family val="3"/>
      <charset val="129"/>
    </font>
    <font>
      <sz val="1"/>
      <color indexed="0"/>
      <name val="Courier"/>
      <family val="3"/>
    </font>
    <font>
      <sz val="10"/>
      <color indexed="10"/>
      <name val="돋움체"/>
      <family val="3"/>
      <charset val="129"/>
    </font>
    <font>
      <sz val="12"/>
      <name val="宋体"/>
      <family val="3"/>
      <charset val="129"/>
    </font>
    <font>
      <sz val="10"/>
      <name val="바탕"/>
      <family val="1"/>
      <charset val="129"/>
    </font>
    <font>
      <sz val="10"/>
      <color theme="1"/>
      <name val="서울남산체 B"/>
      <family val="2"/>
      <charset val="129"/>
    </font>
    <font>
      <sz val="9"/>
      <color theme="1"/>
      <name val="서울남산체 B"/>
      <family val="2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2"/>
      <name val="Courier"/>
      <family val="3"/>
    </font>
    <font>
      <sz val="11"/>
      <name val="바탕체"/>
      <family val="1"/>
      <charset val="129"/>
    </font>
    <font>
      <sz val="11"/>
      <name val="돋움체"/>
      <family val="3"/>
      <charset val="129"/>
    </font>
    <font>
      <sz val="11"/>
      <color indexed="9"/>
      <name val="돋움"/>
      <family val="3"/>
      <charset val="129"/>
    </font>
    <font>
      <sz val="11"/>
      <color theme="1"/>
      <name val="맑은 고딕"/>
      <family val="3"/>
      <charset val="129"/>
    </font>
    <font>
      <sz val="10"/>
      <color theme="1"/>
      <name val="굴림체"/>
      <family val="3"/>
      <charset val="129"/>
    </font>
    <font>
      <u/>
      <sz val="11"/>
      <color indexed="12"/>
      <name val="돋움"/>
      <family val="3"/>
      <charset val="129"/>
    </font>
    <font>
      <sz val="8"/>
      <name val="맑은 고딕"/>
      <family val="3"/>
      <charset val="129"/>
    </font>
    <font>
      <sz val="9"/>
      <color indexed="8"/>
      <name val="굴림체"/>
      <family val="2"/>
      <charset val="129"/>
    </font>
    <font>
      <b/>
      <sz val="9"/>
      <color indexed="8"/>
      <name val="굴림체"/>
      <family val="3"/>
      <charset val="129"/>
    </font>
    <font>
      <b/>
      <sz val="18"/>
      <color indexed="8"/>
      <name val="굴림체"/>
      <family val="3"/>
      <charset val="129"/>
    </font>
    <font>
      <sz val="8"/>
      <name val="굴림체"/>
      <family val="3"/>
      <charset val="129"/>
    </font>
    <font>
      <sz val="9"/>
      <color indexed="8"/>
      <name val="돋움"/>
      <family val="3"/>
      <charset val="129"/>
    </font>
    <font>
      <sz val="9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12"/>
      <color indexed="8"/>
      <name val="돋음체"/>
      <family val="3"/>
      <charset val="129"/>
    </font>
    <font>
      <sz val="12"/>
      <color theme="0" tint="-0.34998626667073579"/>
      <name val="굴림"/>
      <family val="3"/>
      <charset val="129"/>
    </font>
    <font>
      <sz val="12"/>
      <color rgb="FFFF0000"/>
      <name val="굴림"/>
      <family val="3"/>
      <charset val="129"/>
    </font>
    <font>
      <b/>
      <sz val="16"/>
      <name val="굴림"/>
      <family val="3"/>
      <charset val="129"/>
    </font>
    <font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18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12.65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20"/>
        <bgColor indexed="24"/>
      </patternFill>
    </fill>
    <fill>
      <patternFill patternType="solid">
        <fgColor theme="0" tint="-0.34998626667073579"/>
        <bgColor indexed="64"/>
      </patternFill>
    </fill>
  </fills>
  <borders count="8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2758">
    <xf numFmtId="0" fontId="0" fillId="0" borderId="0">
      <alignment vertical="center"/>
    </xf>
    <xf numFmtId="19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91" fontId="43" fillId="0" borderId="0" applyFont="0" applyFill="0" applyBorder="0" applyAlignment="0" applyProtection="0"/>
    <xf numFmtId="0" fontId="13" fillId="0" borderId="0"/>
    <xf numFmtId="0" fontId="13" fillId="0" borderId="0"/>
    <xf numFmtId="0" fontId="17" fillId="0" borderId="0"/>
    <xf numFmtId="0" fontId="7" fillId="0" borderId="0"/>
    <xf numFmtId="0" fontId="43" fillId="0" borderId="0"/>
    <xf numFmtId="0" fontId="43" fillId="0" borderId="0"/>
    <xf numFmtId="0" fontId="17" fillId="0" borderId="0"/>
    <xf numFmtId="0" fontId="1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17" fillId="0" borderId="0"/>
    <xf numFmtId="0" fontId="7" fillId="0" borderId="0"/>
    <xf numFmtId="0" fontId="43" fillId="0" borderId="0"/>
    <xf numFmtId="196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0" fontId="7" fillId="0" borderId="0"/>
    <xf numFmtId="196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194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196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0" fontId="7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17" fillId="0" borderId="0"/>
    <xf numFmtId="0" fontId="43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43" fillId="0" borderId="0"/>
    <xf numFmtId="3" fontId="44" fillId="0" borderId="1">
      <alignment horizontal="right" vertical="center"/>
    </xf>
    <xf numFmtId="2" fontId="44" fillId="0" borderId="1">
      <alignment horizontal="right"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65" fillId="28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65" fillId="29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65" fillId="30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65" fillId="31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65" fillId="32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65" fillId="33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65" fillId="34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65" fillId="35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65" fillId="36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65" fillId="37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65" fillId="3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65" fillId="39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66" fillId="4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66" fillId="4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66" fillId="4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66" fillId="4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193" fontId="13" fillId="0" borderId="0" applyFont="0" applyFill="0" applyBorder="0" applyAlignment="0" applyProtection="0"/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66" fillId="4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66" fillId="4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6" fillId="4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66" fillId="49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66" fillId="50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66" fillId="51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68" fillId="52" borderId="61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208" fontId="45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195" fontId="7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69" fillId="5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5" fillId="0" borderId="0">
      <protection locked="0"/>
    </xf>
    <xf numFmtId="3" fontId="43" fillId="0" borderId="3">
      <alignment horizontal="center"/>
    </xf>
    <xf numFmtId="0" fontId="45" fillId="0" borderId="0">
      <protection locked="0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65" fillId="54" borderId="62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0" fillId="5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72" fillId="56" borderId="63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189" fontId="16" fillId="0" borderId="6" applyFont="0" applyFill="0" applyBorder="0" applyAlignment="0" applyProtection="0">
      <alignment vertical="center"/>
    </xf>
    <xf numFmtId="180" fontId="16" fillId="0" borderId="6" applyFont="0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213" fontId="47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181" fontId="13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73" fillId="0" borderId="64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13" fillId="0" borderId="9" applyNumberFormat="0" applyFont="0" applyFill="0" applyAlignment="0" applyProtection="0"/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74" fillId="0" borderId="65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75" fillId="57" borderId="61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4" fontId="45" fillId="0" borderId="0">
      <protection locked="0"/>
    </xf>
    <xf numFmtId="209" fontId="45" fillId="0" borderId="0">
      <protection locked="0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77" fillId="0" borderId="66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76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78" fillId="0" borderId="67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79" fillId="0" borderId="68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80" fillId="58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NumberFormat="0" applyAlignment="0"/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81" fillId="52" borderId="69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207" fontId="45" fillId="0" borderId="0">
      <protection locked="0"/>
    </xf>
    <xf numFmtId="0" fontId="4" fillId="0" borderId="0">
      <alignment horizontal="center" vertical="center" wrapText="1"/>
    </xf>
    <xf numFmtId="0" fontId="1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65" fillId="0" borderId="0">
      <alignment vertical="center"/>
    </xf>
    <xf numFmtId="0" fontId="6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16"/>
    <xf numFmtId="0" fontId="13" fillId="0" borderId="0"/>
    <xf numFmtId="0" fontId="4" fillId="0" borderId="0"/>
    <xf numFmtId="0" fontId="4" fillId="0" borderId="0"/>
    <xf numFmtId="0" fontId="45" fillId="0" borderId="17">
      <protection locked="0"/>
    </xf>
    <xf numFmtId="206" fontId="45" fillId="0" borderId="0">
      <protection locked="0"/>
    </xf>
    <xf numFmtId="210" fontId="45" fillId="0" borderId="0">
      <protection locked="0"/>
    </xf>
    <xf numFmtId="197" fontId="7" fillId="0" borderId="0" applyFont="0" applyFill="0" applyBorder="0" applyAlignment="0" applyProtection="0"/>
    <xf numFmtId="0" fontId="39" fillId="0" borderId="0"/>
    <xf numFmtId="212" fontId="13" fillId="0" borderId="0">
      <protection locked="0"/>
    </xf>
    <xf numFmtId="202" fontId="13" fillId="0" borderId="0"/>
    <xf numFmtId="3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212" fontId="13" fillId="0" borderId="0">
      <protection locked="0"/>
    </xf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03" fontId="13" fillId="0" borderId="0"/>
    <xf numFmtId="198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204" fontId="13" fillId="0" borderId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2" fontId="7" fillId="0" borderId="0" applyFont="0" applyFill="0" applyBorder="0" applyAlignment="0" applyProtection="0"/>
    <xf numFmtId="38" fontId="8" fillId="26" borderId="0" applyNumberFormat="0" applyBorder="0" applyAlignment="0" applyProtection="0"/>
    <xf numFmtId="3" fontId="50" fillId="0" borderId="18">
      <alignment horizontal="right" vertical="center"/>
    </xf>
    <xf numFmtId="4" fontId="50" fillId="0" borderId="18">
      <alignment horizontal="right" vertical="center"/>
    </xf>
    <xf numFmtId="0" fontId="40" fillId="0" borderId="0">
      <alignment horizontal="left"/>
    </xf>
    <xf numFmtId="0" fontId="9" fillId="0" borderId="19" applyNumberFormat="0" applyAlignment="0" applyProtection="0">
      <alignment horizontal="left" vertical="center"/>
    </xf>
    <xf numFmtId="0" fontId="9" fillId="0" borderId="20">
      <alignment horizontal="left" vertical="center"/>
    </xf>
    <xf numFmtId="0" fontId="5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212" fontId="13" fillId="0" borderId="0">
      <protection locked="0"/>
    </xf>
    <xf numFmtId="212" fontId="13" fillId="0" borderId="0">
      <protection locked="0"/>
    </xf>
    <xf numFmtId="10" fontId="8" fillId="27" borderId="7" applyNumberFormat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1" fillId="0" borderId="21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2" fontId="6" fillId="0" borderId="0"/>
    <xf numFmtId="0" fontId="7" fillId="0" borderId="0"/>
    <xf numFmtId="212" fontId="13" fillId="0" borderId="0">
      <protection locked="0"/>
    </xf>
    <xf numFmtId="10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1" fillId="0" borderId="0"/>
    <xf numFmtId="0" fontId="7" fillId="0" borderId="17" applyNumberFormat="0" applyFont="0" applyFill="0" applyAlignment="0" applyProtection="0"/>
    <xf numFmtId="0" fontId="13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181" fontId="13" fillId="0" borderId="0" applyFont="0" applyFill="0" applyBorder="0" applyAlignment="0" applyProtection="0"/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5" fillId="0" borderId="0"/>
    <xf numFmtId="0" fontId="4" fillId="0" borderId="0"/>
    <xf numFmtId="0" fontId="4" fillId="0" borderId="0"/>
    <xf numFmtId="0" fontId="8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>
      <alignment vertical="center"/>
    </xf>
    <xf numFmtId="0" fontId="65" fillId="0" borderId="0">
      <alignment vertical="center"/>
    </xf>
    <xf numFmtId="0" fontId="4" fillId="0" borderId="0"/>
    <xf numFmtId="0" fontId="65" fillId="0" borderId="0">
      <alignment vertical="center"/>
    </xf>
    <xf numFmtId="0" fontId="2" fillId="0" borderId="0">
      <alignment vertical="center"/>
    </xf>
    <xf numFmtId="0" fontId="99" fillId="2" borderId="0" applyNumberFormat="0" applyBorder="0" applyAlignment="0" applyProtection="0"/>
    <xf numFmtId="0" fontId="99" fillId="3" borderId="0" applyNumberFormat="0" applyBorder="0" applyAlignment="0" applyProtection="0"/>
    <xf numFmtId="0" fontId="99" fillId="4" borderId="0" applyNumberFormat="0" applyBorder="0" applyAlignment="0" applyProtection="0"/>
    <xf numFmtId="0" fontId="99" fillId="5" borderId="0" applyNumberFormat="0" applyBorder="0" applyAlignment="0" applyProtection="0"/>
    <xf numFmtId="0" fontId="99" fillId="6" borderId="0" applyNumberFormat="0" applyBorder="0" applyAlignment="0" applyProtection="0"/>
    <xf numFmtId="0" fontId="99" fillId="7" borderId="0" applyNumberFormat="0" applyBorder="0" applyAlignment="0" applyProtection="0"/>
    <xf numFmtId="0" fontId="99" fillId="8" borderId="0" applyNumberFormat="0" applyBorder="0" applyAlignment="0" applyProtection="0"/>
    <xf numFmtId="0" fontId="99" fillId="9" borderId="0" applyNumberFormat="0" applyBorder="0" applyAlignment="0" applyProtection="0"/>
    <xf numFmtId="0" fontId="99" fillId="10" borderId="0" applyNumberFormat="0" applyBorder="0" applyAlignment="0" applyProtection="0"/>
    <xf numFmtId="0" fontId="99" fillId="5" borderId="0" applyNumberFormat="0" applyBorder="0" applyAlignment="0" applyProtection="0"/>
    <xf numFmtId="0" fontId="99" fillId="8" borderId="0" applyNumberFormat="0" applyBorder="0" applyAlignment="0" applyProtection="0"/>
    <xf numFmtId="0" fontId="99" fillId="11" borderId="0" applyNumberFormat="0" applyBorder="0" applyAlignment="0" applyProtection="0"/>
    <xf numFmtId="0" fontId="100" fillId="12" borderId="0" applyNumberFormat="0" applyBorder="0" applyAlignment="0" applyProtection="0"/>
    <xf numFmtId="0" fontId="100" fillId="9" borderId="0" applyNumberFormat="0" applyBorder="0" applyAlignment="0" applyProtection="0"/>
    <xf numFmtId="0" fontId="100" fillId="10" borderId="0" applyNumberFormat="0" applyBorder="0" applyAlignment="0" applyProtection="0"/>
    <xf numFmtId="0" fontId="100" fillId="13" borderId="0" applyNumberFormat="0" applyBorder="0" applyAlignment="0" applyProtection="0"/>
    <xf numFmtId="0" fontId="100" fillId="14" borderId="0" applyNumberFormat="0" applyBorder="0" applyAlignment="0" applyProtection="0"/>
    <xf numFmtId="0" fontId="100" fillId="15" borderId="0" applyNumberFormat="0" applyBorder="0" applyAlignment="0" applyProtection="0"/>
    <xf numFmtId="0" fontId="100" fillId="16" borderId="0" applyNumberFormat="0" applyBorder="0" applyAlignment="0" applyProtection="0"/>
    <xf numFmtId="0" fontId="100" fillId="17" borderId="0" applyNumberFormat="0" applyBorder="0" applyAlignment="0" applyProtection="0"/>
    <xf numFmtId="0" fontId="100" fillId="18" borderId="0" applyNumberFormat="0" applyBorder="0" applyAlignment="0" applyProtection="0"/>
    <xf numFmtId="0" fontId="100" fillId="13" borderId="0" applyNumberFormat="0" applyBorder="0" applyAlignment="0" applyProtection="0"/>
    <xf numFmtId="0" fontId="100" fillId="14" borderId="0" applyNumberFormat="0" applyBorder="0" applyAlignment="0" applyProtection="0"/>
    <xf numFmtId="0" fontId="100" fillId="19" borderId="0" applyNumberFormat="0" applyBorder="0" applyAlignment="0" applyProtection="0"/>
    <xf numFmtId="0" fontId="101" fillId="3" borderId="0" applyNumberFormat="0" applyBorder="0" applyAlignment="0" applyProtection="0"/>
    <xf numFmtId="0" fontId="4" fillId="0" borderId="0" applyFill="0" applyBorder="0" applyAlignment="0"/>
    <xf numFmtId="0" fontId="102" fillId="20" borderId="2" applyNumberFormat="0" applyAlignment="0" applyProtection="0"/>
    <xf numFmtId="0" fontId="103" fillId="23" borderId="5" applyNumberFormat="0" applyAlignment="0" applyProtection="0"/>
    <xf numFmtId="0" fontId="104" fillId="0" borderId="0" applyNumberFormat="0" applyFill="0" applyBorder="0" applyAlignment="0" applyProtection="0"/>
    <xf numFmtId="0" fontId="105" fillId="4" borderId="0" applyNumberFormat="0" applyBorder="0" applyAlignment="0" applyProtection="0"/>
    <xf numFmtId="0" fontId="106" fillId="0" borderId="14" applyNumberFormat="0" applyFill="0" applyAlignment="0" applyProtection="0"/>
    <xf numFmtId="0" fontId="106" fillId="0" borderId="0" applyNumberFormat="0" applyFill="0" applyBorder="0" applyAlignment="0" applyProtection="0"/>
    <xf numFmtId="0" fontId="107" fillId="7" borderId="2" applyNumberFormat="0" applyAlignment="0" applyProtection="0"/>
    <xf numFmtId="0" fontId="108" fillId="0" borderId="8" applyNumberFormat="0" applyFill="0" applyAlignment="0" applyProtection="0"/>
    <xf numFmtId="0" fontId="109" fillId="22" borderId="0" applyNumberFormat="0" applyBorder="0" applyAlignment="0" applyProtection="0"/>
    <xf numFmtId="182" fontId="6" fillId="0" borderId="0"/>
    <xf numFmtId="182" fontId="6" fillId="0" borderId="0"/>
    <xf numFmtId="218" fontId="4" fillId="0" borderId="0"/>
    <xf numFmtId="0" fontId="13" fillId="0" borderId="0"/>
    <xf numFmtId="0" fontId="99" fillId="21" borderId="4" applyNumberFormat="0" applyFont="0" applyAlignment="0" applyProtection="0"/>
    <xf numFmtId="0" fontId="110" fillId="20" borderId="15" applyNumberFormat="0" applyAlignment="0" applyProtection="0"/>
    <xf numFmtId="212" fontId="13" fillId="0" borderId="0">
      <protection locked="0"/>
    </xf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7" fillId="0" borderId="0"/>
    <xf numFmtId="219" fontId="4" fillId="0" borderId="22" applyFont="0">
      <alignment vertical="center"/>
    </xf>
    <xf numFmtId="0" fontId="114" fillId="0" borderId="82"/>
    <xf numFmtId="0" fontId="115" fillId="0" borderId="0">
      <alignment vertical="center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3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3" fillId="0" borderId="0"/>
    <xf numFmtId="0" fontId="4" fillId="0" borderId="0"/>
    <xf numFmtId="0" fontId="4" fillId="0" borderId="0"/>
    <xf numFmtId="0" fontId="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2" fillId="0" borderId="0"/>
    <xf numFmtId="0" fontId="6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5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0" fillId="0" borderId="0"/>
    <xf numFmtId="3" fontId="116" fillId="0" borderId="7"/>
    <xf numFmtId="24" fontId="43" fillId="0" borderId="0" applyFont="0" applyFill="0" applyBorder="0" applyAlignment="0" applyProtection="0"/>
    <xf numFmtId="220" fontId="43" fillId="0" borderId="0" applyNumberFormat="0" applyFont="0" applyFill="0" applyBorder="0" applyAlignment="0" applyProtection="0"/>
    <xf numFmtId="221" fontId="43" fillId="0" borderId="0" applyNumberFormat="0" applyFont="0" applyFill="0" applyBorder="0" applyAlignment="0" applyProtection="0"/>
    <xf numFmtId="220" fontId="43" fillId="0" borderId="0" applyNumberFormat="0" applyFont="0" applyFill="0" applyBorder="0" applyAlignment="0" applyProtection="0"/>
    <xf numFmtId="221" fontId="43" fillId="0" borderId="0" applyNumberFormat="0" applyFont="0" applyFill="0" applyBorder="0" applyAlignment="0" applyProtection="0"/>
    <xf numFmtId="222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17" fillId="0" borderId="0">
      <alignment vertical="center"/>
    </xf>
    <xf numFmtId="0" fontId="6" fillId="0" borderId="0">
      <alignment vertical="center"/>
    </xf>
    <xf numFmtId="38" fontId="13" fillId="0" borderId="23">
      <alignment horizontal="right"/>
    </xf>
    <xf numFmtId="0" fontId="7" fillId="0" borderId="0" applyFont="0" applyFill="0" applyBorder="0" applyAlignment="0" applyProtection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8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118" fillId="0" borderId="0"/>
    <xf numFmtId="0" fontId="118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2" fillId="0" borderId="0" applyFont="0" applyFill="0" applyBorder="0" applyAlignment="0" applyProtection="0"/>
    <xf numFmtId="0" fontId="7" fillId="0" borderId="0"/>
    <xf numFmtId="0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19" fillId="0" borderId="0"/>
    <xf numFmtId="179" fontId="4" fillId="0" borderId="0" applyFont="0" applyFill="0" applyBorder="0" applyProtection="0">
      <alignment vertical="center"/>
    </xf>
    <xf numFmtId="205" fontId="4" fillId="0" borderId="0">
      <alignment vertical="center"/>
    </xf>
    <xf numFmtId="190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9" fillId="0" borderId="0"/>
    <xf numFmtId="3" fontId="116" fillId="0" borderId="7"/>
    <xf numFmtId="3" fontId="116" fillId="0" borderId="7"/>
    <xf numFmtId="177" fontId="120" fillId="0" borderId="83" applyBorder="0">
      <alignment vertical="center"/>
    </xf>
    <xf numFmtId="223" fontId="120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4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6" fontId="15" fillId="0" borderId="0">
      <alignment vertical="center"/>
    </xf>
    <xf numFmtId="225" fontId="4" fillId="0" borderId="0">
      <alignment vertical="center"/>
    </xf>
    <xf numFmtId="226" fontId="15" fillId="0" borderId="0">
      <alignment vertical="center"/>
    </xf>
    <xf numFmtId="225" fontId="4" fillId="0" borderId="0">
      <alignment vertical="center"/>
    </xf>
    <xf numFmtId="226" fontId="15" fillId="0" borderId="0">
      <alignment vertical="center"/>
    </xf>
    <xf numFmtId="226" fontId="15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5" fontId="4" fillId="0" borderId="0">
      <alignment vertical="center"/>
    </xf>
    <xf numFmtId="223" fontId="42" fillId="0" borderId="0">
      <alignment vertical="center"/>
    </xf>
    <xf numFmtId="0" fontId="42" fillId="0" borderId="0">
      <alignment vertical="center"/>
    </xf>
    <xf numFmtId="40" fontId="13" fillId="0" borderId="0">
      <protection locked="0"/>
    </xf>
    <xf numFmtId="177" fontId="121" fillId="0" borderId="0" applyFont="0" applyFill="0" applyBorder="0" applyAlignment="0" applyProtection="0"/>
    <xf numFmtId="0" fontId="13" fillId="0" borderId="32">
      <alignment horizontal="center"/>
    </xf>
    <xf numFmtId="223" fontId="42" fillId="0" borderId="0">
      <alignment vertical="center"/>
    </xf>
    <xf numFmtId="223" fontId="42" fillId="0" borderId="26">
      <alignment vertical="center"/>
    </xf>
    <xf numFmtId="223" fontId="120" fillId="0" borderId="26">
      <alignment vertical="center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22" fillId="0" borderId="0" applyFont="0" applyFill="0" applyBorder="0" applyAlignment="0" applyProtection="0"/>
    <xf numFmtId="0" fontId="123" fillId="0" borderId="0" applyFont="0" applyFill="0" applyBorder="0" applyAlignment="0" applyProtection="0"/>
    <xf numFmtId="40" fontId="13" fillId="0" borderId="0">
      <protection locked="0"/>
    </xf>
    <xf numFmtId="40" fontId="13" fillId="0" borderId="0">
      <protection locked="0"/>
    </xf>
    <xf numFmtId="0" fontId="16" fillId="0" borderId="0">
      <protection locked="0"/>
    </xf>
    <xf numFmtId="176" fontId="124" fillId="0" borderId="0" applyFont="0" applyFill="0" applyBorder="0" applyAlignment="0" applyProtection="0"/>
    <xf numFmtId="176" fontId="125" fillId="0" borderId="0" applyFont="0" applyFill="0" applyBorder="0" applyAlignment="0" applyProtection="0"/>
    <xf numFmtId="215" fontId="126" fillId="0" borderId="0" applyFont="0" applyFill="0" applyBorder="0" applyAlignment="0" applyProtection="0"/>
    <xf numFmtId="227" fontId="127" fillId="0" borderId="0" applyFont="0" applyFill="0" applyBorder="0" applyAlignment="0" applyProtection="0"/>
    <xf numFmtId="37" fontId="126" fillId="0" borderId="0" applyFont="0" applyFill="0" applyBorder="0" applyAlignment="0" applyProtection="0"/>
    <xf numFmtId="40" fontId="13" fillId="0" borderId="0">
      <protection locked="0"/>
    </xf>
    <xf numFmtId="228" fontId="124" fillId="0" borderId="0" applyFont="0" applyFill="0" applyBorder="0" applyAlignment="0" applyProtection="0"/>
    <xf numFmtId="228" fontId="125" fillId="0" borderId="0" applyFont="0" applyFill="0" applyBorder="0" applyAlignment="0" applyProtection="0"/>
    <xf numFmtId="229" fontId="126" fillId="0" borderId="0" applyFont="0" applyFill="0" applyBorder="0" applyAlignment="0" applyProtection="0"/>
    <xf numFmtId="230" fontId="127" fillId="0" borderId="0" applyFont="0" applyFill="0" applyBorder="0" applyAlignment="0" applyProtection="0"/>
    <xf numFmtId="37" fontId="126" fillId="0" borderId="0" applyFont="0" applyFill="0" applyBorder="0" applyAlignment="0" applyProtection="0"/>
    <xf numFmtId="40" fontId="13" fillId="0" borderId="0">
      <protection locked="0"/>
    </xf>
    <xf numFmtId="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43" fillId="0" borderId="0"/>
    <xf numFmtId="40" fontId="13" fillId="0" borderId="0">
      <protection locked="0"/>
    </xf>
    <xf numFmtId="177" fontId="124" fillId="0" borderId="0" applyFont="0" applyFill="0" applyBorder="0" applyAlignment="0" applyProtection="0"/>
    <xf numFmtId="177" fontId="125" fillId="0" borderId="0" applyFont="0" applyFill="0" applyBorder="0" applyAlignment="0" applyProtection="0"/>
    <xf numFmtId="231" fontId="4" fillId="0" borderId="0" applyFont="0" applyFill="0" applyBorder="0" applyAlignment="0" applyProtection="0"/>
    <xf numFmtId="232" fontId="127" fillId="0" borderId="0" applyFont="0" applyFill="0" applyBorder="0" applyAlignment="0" applyProtection="0"/>
    <xf numFmtId="37" fontId="126" fillId="0" borderId="0" applyFont="0" applyFill="0" applyBorder="0" applyAlignment="0" applyProtection="0"/>
    <xf numFmtId="178" fontId="124" fillId="0" borderId="0" applyFont="0" applyFill="0" applyBorder="0" applyAlignment="0" applyProtection="0"/>
    <xf numFmtId="178" fontId="125" fillId="0" borderId="0" applyFont="0" applyFill="0" applyBorder="0" applyAlignment="0" applyProtection="0"/>
    <xf numFmtId="233" fontId="4" fillId="0" borderId="0" applyFont="0" applyFill="0" applyBorder="0" applyAlignment="0" applyProtection="0"/>
    <xf numFmtId="234" fontId="127" fillId="0" borderId="0" applyFont="0" applyFill="0" applyBorder="0" applyAlignment="0" applyProtection="0"/>
    <xf numFmtId="37" fontId="126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28" fillId="0" borderId="0"/>
    <xf numFmtId="235" fontId="129" fillId="0" borderId="24" applyAlignment="0" applyProtection="0"/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30" fillId="0" borderId="0"/>
    <xf numFmtId="0" fontId="131" fillId="0" borderId="0"/>
    <xf numFmtId="0" fontId="132" fillId="0" borderId="0"/>
    <xf numFmtId="0" fontId="126" fillId="0" borderId="0"/>
    <xf numFmtId="0" fontId="125" fillId="0" borderId="0"/>
    <xf numFmtId="49" fontId="126" fillId="0" borderId="0" applyBorder="0"/>
    <xf numFmtId="0" fontId="133" fillId="0" borderId="0"/>
    <xf numFmtId="0" fontId="7" fillId="0" borderId="0"/>
    <xf numFmtId="0" fontId="4" fillId="0" borderId="0" applyFill="0" applyBorder="0" applyAlignment="0"/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134" fillId="0" borderId="0" applyNumberFormat="0" applyFill="0" applyBorder="0" applyAlignment="0" applyProtection="0">
      <alignment vertical="top"/>
      <protection locked="0"/>
    </xf>
    <xf numFmtId="40" fontId="13" fillId="0" borderId="0">
      <protection locked="0"/>
    </xf>
    <xf numFmtId="177" fontId="121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35" fillId="0" borderId="0" applyNumberFormat="0" applyAlignment="0">
      <alignment horizontal="left"/>
    </xf>
    <xf numFmtId="0" fontId="12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36" fillId="0" borderId="0" applyNumberFormat="0" applyAlignment="0">
      <alignment horizontal="left"/>
    </xf>
    <xf numFmtId="236" fontId="4" fillId="0" borderId="0" applyFont="0" applyFill="0" applyBorder="0" applyAlignment="0" applyProtection="0"/>
    <xf numFmtId="0" fontId="137" fillId="0" borderId="0" applyAlignment="0">
      <alignment horizontal="right"/>
    </xf>
    <xf numFmtId="0" fontId="138" fillId="0" borderId="0"/>
    <xf numFmtId="0" fontId="139" fillId="0" borderId="0"/>
    <xf numFmtId="0" fontId="9" fillId="0" borderId="20">
      <alignment horizontal="left" vertical="center"/>
    </xf>
    <xf numFmtId="0" fontId="9" fillId="0" borderId="20">
      <alignment horizontal="left" vertical="center"/>
    </xf>
    <xf numFmtId="0" fontId="9" fillId="0" borderId="20">
      <alignment horizontal="left" vertical="center"/>
    </xf>
    <xf numFmtId="0" fontId="9" fillId="0" borderId="20">
      <alignment horizontal="left" vertical="center"/>
    </xf>
    <xf numFmtId="0" fontId="140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10" fontId="8" fillId="27" borderId="7" applyNumberFormat="0" applyBorder="0" applyAlignment="0" applyProtection="0"/>
    <xf numFmtId="10" fontId="8" fillId="27" borderId="7" applyNumberFormat="0" applyBorder="0" applyAlignment="0" applyProtection="0"/>
    <xf numFmtId="10" fontId="8" fillId="27" borderId="7" applyNumberFormat="0" applyBorder="0" applyAlignment="0" applyProtection="0"/>
    <xf numFmtId="10" fontId="8" fillId="27" borderId="7" applyNumberFormat="0" applyBorder="0" applyAlignment="0" applyProtection="0"/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237" fontId="50" fillId="0" borderId="7">
      <alignment vertical="center"/>
    </xf>
    <xf numFmtId="0" fontId="4" fillId="0" borderId="21">
      <protection locked="0"/>
    </xf>
    <xf numFmtId="0" fontId="142" fillId="0" borderId="7" applyFill="0" applyBorder="0" applyProtection="0">
      <alignment vertical="center"/>
    </xf>
    <xf numFmtId="238" fontId="50" fillId="0" borderId="7">
      <alignment horizontal="right" vertical="center"/>
    </xf>
    <xf numFmtId="239" fontId="50" fillId="0" borderId="7">
      <alignment vertical="center"/>
    </xf>
    <xf numFmtId="240" fontId="50" fillId="0" borderId="7">
      <alignment vertical="center"/>
    </xf>
    <xf numFmtId="177" fontId="121" fillId="0" borderId="0" applyFont="0" applyFill="0" applyBorder="0" applyAlignment="0" applyProtection="0"/>
    <xf numFmtId="37" fontId="143" fillId="0" borderId="0"/>
    <xf numFmtId="241" fontId="4" fillId="0" borderId="0"/>
    <xf numFmtId="241" fontId="4" fillId="0" borderId="0"/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1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/>
    <xf numFmtId="178" fontId="42" fillId="0" borderId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144" fillId="0" borderId="7" applyProtection="0">
      <alignment vertical="center"/>
    </xf>
    <xf numFmtId="30" fontId="145" fillId="0" borderId="0" applyNumberFormat="0" applyFill="0" applyBorder="0" applyAlignment="0" applyProtection="0">
      <alignment horizontal="left"/>
    </xf>
    <xf numFmtId="181" fontId="42" fillId="0" borderId="0">
      <alignment vertical="center"/>
    </xf>
    <xf numFmtId="181" fontId="42" fillId="0" borderId="0">
      <alignment vertical="distributed"/>
    </xf>
    <xf numFmtId="0" fontId="7" fillId="61" borderId="0"/>
    <xf numFmtId="40" fontId="146" fillId="0" borderId="0" applyBorder="0">
      <alignment horizontal="right"/>
    </xf>
    <xf numFmtId="0" fontId="147" fillId="0" borderId="0" applyFill="0" applyBorder="0" applyProtection="0">
      <alignment horizontal="centerContinuous" vertical="center"/>
    </xf>
    <xf numFmtId="0" fontId="6" fillId="24" borderId="0" applyFill="0" applyBorder="0" applyProtection="0">
      <alignment horizontal="center" vertical="center"/>
    </xf>
    <xf numFmtId="49" fontId="148" fillId="0" borderId="0" applyFill="0" applyBorder="0" applyProtection="0">
      <alignment horizontal="centerContinuous"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149" fillId="0" borderId="32">
      <alignment horizontal="left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50" fillId="0" borderId="0" applyNumberFormat="0" applyFill="0" applyBorder="0" applyAlignment="0" applyProtection="0">
      <alignment vertical="top"/>
      <protection locked="0"/>
    </xf>
    <xf numFmtId="0" fontId="151" fillId="0" borderId="0">
      <protection locked="0"/>
    </xf>
    <xf numFmtId="0" fontId="31" fillId="20" borderId="2" applyNumberFormat="0" applyAlignment="0" applyProtection="0">
      <alignment vertical="center"/>
    </xf>
    <xf numFmtId="0" fontId="152" fillId="0" borderId="0"/>
    <xf numFmtId="0" fontId="42" fillId="0" borderId="0">
      <alignment vertical="center"/>
    </xf>
    <xf numFmtId="228" fontId="4" fillId="0" borderId="0"/>
    <xf numFmtId="228" fontId="4" fillId="0" borderId="0"/>
    <xf numFmtId="228" fontId="4" fillId="0" borderId="0"/>
    <xf numFmtId="228" fontId="4" fillId="0" borderId="0"/>
    <xf numFmtId="228" fontId="4" fillId="0" borderId="0"/>
    <xf numFmtId="228" fontId="4" fillId="0" borderId="0"/>
    <xf numFmtId="228" fontId="4" fillId="0" borderId="0"/>
    <xf numFmtId="228" fontId="4" fillId="0" borderId="0"/>
    <xf numFmtId="228" fontId="4" fillId="0" borderId="0"/>
    <xf numFmtId="228" fontId="4" fillId="0" borderId="0"/>
    <xf numFmtId="228" fontId="4" fillId="0" borderId="0"/>
    <xf numFmtId="0" fontId="4" fillId="0" borderId="0">
      <protection locked="0"/>
    </xf>
    <xf numFmtId="3" fontId="153" fillId="0" borderId="22" applyNumberFormat="0" applyAlignment="0">
      <alignment vertical="center"/>
    </xf>
    <xf numFmtId="0" fontId="154" fillId="0" borderId="28">
      <alignment vertical="center"/>
    </xf>
    <xf numFmtId="3" fontId="10" fillId="0" borderId="29" applyNumberFormat="0" applyFill="0" applyBorder="0" applyProtection="0">
      <alignment horizontal="center" vertic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" fillId="21" borderId="4" applyNumberFormat="0" applyFont="0" applyAlignment="0" applyProtection="0">
      <alignment vertical="center"/>
    </xf>
    <xf numFmtId="0" fontId="116" fillId="0" borderId="7">
      <alignment horizontal="left" vertical="distributed" wrapText="1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2" fillId="0" borderId="0" applyNumberFormat="0" applyFont="0" applyFill="0" applyBorder="0" applyProtection="0">
      <alignment horizontal="distributed" vertical="center" justifyLastLine="1"/>
    </xf>
    <xf numFmtId="10" fontId="120" fillId="0" borderId="0">
      <alignment vertical="center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242" fontId="155" fillId="0" borderId="0">
      <protection locked="0"/>
    </xf>
    <xf numFmtId="40" fontId="13" fillId="0" borderId="0">
      <protection locked="0"/>
    </xf>
    <xf numFmtId="243" fontId="13" fillId="0" borderId="0" applyFont="0" applyFill="0" applyBorder="0" applyProtection="0">
      <alignment horizontal="center" vertical="center"/>
    </xf>
    <xf numFmtId="244" fontId="13" fillId="0" borderId="0" applyFont="0" applyFill="0" applyBorder="0" applyProtection="0">
      <alignment horizontal="center" vertical="center"/>
    </xf>
    <xf numFmtId="9" fontId="15" fillId="24" borderId="0" applyFill="0" applyBorder="0" applyProtection="0">
      <alignment horizontal="right"/>
    </xf>
    <xf numFmtId="10" fontId="15" fillId="0" borderId="0" applyFill="0" applyBorder="0" applyProtection="0">
      <alignment horizontal="right"/>
    </xf>
    <xf numFmtId="245" fontId="4" fillId="0" borderId="0" applyFont="0" applyFill="0" applyBorder="0" applyAlignment="0" applyProtection="0"/>
    <xf numFmtId="246" fontId="42" fillId="0" borderId="0" applyFont="0" applyFill="0" applyBorder="0" applyAlignment="0" applyProtection="0"/>
    <xf numFmtId="0" fontId="5" fillId="0" borderId="0"/>
    <xf numFmtId="177" fontId="156" fillId="0" borderId="58">
      <alignment vertical="center"/>
    </xf>
    <xf numFmtId="0" fontId="157" fillId="0" borderId="0">
      <alignment vertical="center"/>
    </xf>
    <xf numFmtId="0" fontId="42" fillId="0" borderId="0" applyNumberFormat="0" applyFont="0" applyFill="0" applyBorder="0" applyProtection="0">
      <alignment horizontal="centerContinuous" vertical="center"/>
    </xf>
    <xf numFmtId="185" fontId="158" fillId="0" borderId="22">
      <alignment vertical="center"/>
    </xf>
    <xf numFmtId="0" fontId="16" fillId="0" borderId="7">
      <alignment vertical="center"/>
    </xf>
    <xf numFmtId="247" fontId="120" fillId="0" borderId="0">
      <alignment vertical="center"/>
    </xf>
    <xf numFmtId="177" fontId="98" fillId="0" borderId="58">
      <alignment vertical="center"/>
    </xf>
    <xf numFmtId="177" fontId="12" fillId="24" borderId="7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59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60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60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248" fontId="7" fillId="0" borderId="0" applyFont="0" applyFill="0" applyBorder="0" applyAlignment="0" applyProtection="0"/>
    <xf numFmtId="0" fontId="118" fillId="0" borderId="0"/>
    <xf numFmtId="249" fontId="50" fillId="0" borderId="7" applyBorder="0">
      <alignment vertical="center"/>
    </xf>
    <xf numFmtId="0" fontId="36" fillId="0" borderId="10" applyNumberFormat="0" applyFill="0" applyAlignment="0" applyProtection="0">
      <alignment vertical="center"/>
    </xf>
    <xf numFmtId="250" fontId="161" fillId="0" borderId="0" applyFont="0" applyFill="0" applyBorder="0" applyAlignment="0" applyProtection="0"/>
    <xf numFmtId="251" fontId="4" fillId="0" borderId="0" applyFont="0" applyFill="0" applyBorder="0" applyAlignment="0" applyProtection="0"/>
    <xf numFmtId="252" fontId="1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62" fillId="0" borderId="0">
      <alignment horizontal="center" vertical="center"/>
    </xf>
    <xf numFmtId="16" fontId="163" fillId="0" borderId="0"/>
    <xf numFmtId="0" fontId="164" fillId="0" borderId="0" applyNumberFormat="0" applyBorder="0" applyAlignment="0">
      <alignment horizontal="centerContinuous" vertical="center"/>
    </xf>
    <xf numFmtId="0" fontId="29" fillId="7" borderId="2" applyNumberFormat="0" applyAlignment="0" applyProtection="0">
      <alignment vertical="center"/>
    </xf>
    <xf numFmtId="0" fontId="13" fillId="0" borderId="0"/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8" fillId="62" borderId="54" applyProtection="0">
      <alignment horizontal="center" vertical="center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8" fillId="62" borderId="32" applyProtection="0">
      <alignment horizontal="center" vertical="center"/>
    </xf>
    <xf numFmtId="0" fontId="42" fillId="0" borderId="0" applyBorder="0">
      <alignment horizontal="center" vertical="center"/>
      <protection hidden="1"/>
    </xf>
    <xf numFmtId="3" fontId="163" fillId="0" borderId="0" applyFont="0" applyFill="0" applyBorder="0" applyAlignment="0" applyProtection="0"/>
    <xf numFmtId="178" fontId="157" fillId="0" borderId="0" applyFont="0" applyFill="0" applyBorder="0" applyAlignment="0" applyProtection="0"/>
    <xf numFmtId="0" fontId="30" fillId="20" borderId="15" applyNumberFormat="0" applyAlignment="0" applyProtection="0">
      <alignment vertical="center"/>
    </xf>
    <xf numFmtId="242" fontId="155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3" fillId="0" borderId="0" applyFont="0" applyFill="0" applyBorder="0" applyAlignment="0" applyProtection="0"/>
    <xf numFmtId="242" fontId="155" fillId="0" borderId="0">
      <protection locked="0"/>
    </xf>
    <xf numFmtId="253" fontId="13" fillId="0" borderId="0" applyFont="0" applyFill="0" applyBorder="0" applyProtection="0">
      <alignment vertical="center"/>
    </xf>
    <xf numFmtId="38" fontId="42" fillId="0" borderId="0" applyFont="0" applyFill="0" applyBorder="0" applyProtection="0">
      <alignment vertical="center"/>
    </xf>
    <xf numFmtId="40" fontId="13" fillId="0" borderId="0">
      <protection locked="0"/>
    </xf>
    <xf numFmtId="41" fontId="4" fillId="0" borderId="0" applyFont="0" applyFill="0" applyBorder="0" applyAlignment="0" applyProtection="0"/>
    <xf numFmtId="177" fontId="13" fillId="0" borderId="0" applyNumberFormat="0" applyFont="0" applyFill="0" applyBorder="0" applyProtection="0">
      <alignment vertical="center"/>
    </xf>
    <xf numFmtId="216" fontId="15" fillId="24" borderId="0" applyFill="0" applyBorder="0" applyProtection="0">
      <alignment horizontal="right"/>
    </xf>
    <xf numFmtId="38" fontId="42" fillId="0" borderId="0" applyFont="0" applyFill="0" applyBorder="0" applyAlignment="0" applyProtection="0">
      <alignment vertical="center"/>
    </xf>
    <xf numFmtId="185" fontId="42" fillId="0" borderId="0" applyFont="0" applyFill="0" applyBorder="0" applyAlignment="0" applyProtection="0">
      <alignment vertical="center"/>
    </xf>
    <xf numFmtId="38" fontId="42" fillId="0" borderId="0" applyFill="0" applyBorder="0" applyAlignment="0" applyProtection="0">
      <alignment vertical="center"/>
    </xf>
    <xf numFmtId="247" fontId="165" fillId="0" borderId="0" applyFont="0" applyFill="0" applyBorder="0" applyAlignment="0" applyProtection="0"/>
    <xf numFmtId="254" fontId="12" fillId="0" borderId="0" applyFont="0" applyFill="0" applyBorder="0" applyAlignment="0" applyProtection="0"/>
    <xf numFmtId="0" fontId="6" fillId="0" borderId="0"/>
    <xf numFmtId="176" fontId="13" fillId="0" borderId="0" applyFont="0" applyFill="0" applyBorder="0" applyAlignment="0" applyProtection="0"/>
    <xf numFmtId="242" fontId="155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242" fontId="155" fillId="0" borderId="0">
      <protection locked="0"/>
    </xf>
    <xf numFmtId="242" fontId="155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66" fillId="63" borderId="81" applyNumberFormat="0" applyProtection="0">
      <alignment horizontal="right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7" fillId="0" borderId="0"/>
    <xf numFmtId="0" fontId="65" fillId="0" borderId="0">
      <alignment vertical="center"/>
    </xf>
    <xf numFmtId="0" fontId="38" fillId="0" borderId="0">
      <alignment vertical="center"/>
    </xf>
    <xf numFmtId="0" fontId="4" fillId="0" borderId="0"/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/>
    <xf numFmtId="0" fontId="167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4" fillId="0" borderId="0"/>
    <xf numFmtId="0" fontId="167" fillId="0" borderId="0">
      <alignment vertical="center"/>
    </xf>
    <xf numFmtId="0" fontId="168" fillId="0" borderId="0">
      <alignment vertical="center"/>
    </xf>
    <xf numFmtId="0" fontId="4" fillId="0" borderId="0">
      <alignment vertical="center"/>
    </xf>
    <xf numFmtId="0" fontId="15" fillId="0" borderId="0"/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13" fillId="0" borderId="22">
      <alignment vertical="center" wrapText="1"/>
    </xf>
    <xf numFmtId="0" fontId="42" fillId="0" borderId="0">
      <alignment vertical="center"/>
    </xf>
    <xf numFmtId="0" fontId="4" fillId="0" borderId="7" applyNumberFormat="0" applyFill="0" applyProtection="0">
      <alignment vertical="center"/>
    </xf>
    <xf numFmtId="0" fontId="169" fillId="0" borderId="0" applyNumberFormat="0" applyFill="0" applyBorder="0" applyAlignment="0" applyProtection="0">
      <alignment vertical="top"/>
      <protection locked="0"/>
    </xf>
    <xf numFmtId="191" fontId="163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1" fillId="0" borderId="0"/>
    <xf numFmtId="0" fontId="57" fillId="0" borderId="0"/>
    <xf numFmtId="0" fontId="57" fillId="0" borderId="0"/>
    <xf numFmtId="9" fontId="57" fillId="0" borderId="0"/>
    <xf numFmtId="248" fontId="57" fillId="0" borderId="0"/>
    <xf numFmtId="45" fontId="57" fillId="0" borderId="0"/>
  </cellStyleXfs>
  <cellXfs count="319">
    <xf numFmtId="0" fontId="0" fillId="0" borderId="0" xfId="0">
      <alignment vertical="center"/>
    </xf>
    <xf numFmtId="0" fontId="21" fillId="0" borderId="33" xfId="646" applyFont="1" applyFill="1" applyBorder="1" applyAlignment="1">
      <alignment vertical="center"/>
    </xf>
    <xf numFmtId="0" fontId="21" fillId="0" borderId="33" xfId="644" applyFont="1" applyFill="1" applyBorder="1" applyAlignment="1">
      <alignment vertical="center"/>
    </xf>
    <xf numFmtId="0" fontId="6" fillId="0" borderId="0" xfId="646" applyFont="1" applyAlignment="1">
      <alignment horizontal="center" vertical="center"/>
    </xf>
    <xf numFmtId="177" fontId="6" fillId="0" borderId="0" xfId="646" applyNumberFormat="1" applyFont="1" applyAlignment="1">
      <alignment horizontal="center" vertical="center"/>
    </xf>
    <xf numFmtId="0" fontId="19" fillId="0" borderId="0" xfId="646" applyNumberFormat="1" applyFont="1" applyFill="1" applyBorder="1" applyAlignment="1">
      <alignment horizontal="centerContinuous" vertical="center"/>
    </xf>
    <xf numFmtId="0" fontId="22" fillId="0" borderId="0" xfId="646" applyNumberFormat="1" applyFont="1" applyFill="1" applyBorder="1" applyAlignment="1">
      <alignment horizontal="centerContinuous" vertical="center"/>
    </xf>
    <xf numFmtId="0" fontId="21" fillId="0" borderId="0" xfId="646" applyFont="1" applyFill="1" applyAlignment="1">
      <alignment horizontal="center" vertical="center"/>
    </xf>
    <xf numFmtId="0" fontId="21" fillId="0" borderId="0" xfId="646" applyFont="1" applyFill="1" applyAlignment="1">
      <alignment vertical="center"/>
    </xf>
    <xf numFmtId="0" fontId="21" fillId="0" borderId="0" xfId="646" applyFont="1" applyFill="1" applyBorder="1" applyAlignment="1">
      <alignment horizontal="center" vertical="center"/>
    </xf>
    <xf numFmtId="0" fontId="21" fillId="0" borderId="0" xfId="646" applyNumberFormat="1" applyFont="1" applyFill="1" applyBorder="1" applyAlignment="1">
      <alignment horizontal="center" vertical="center"/>
    </xf>
    <xf numFmtId="0" fontId="21" fillId="0" borderId="35" xfId="646" applyFont="1" applyFill="1" applyBorder="1" applyAlignment="1">
      <alignment horizontal="center" vertical="center"/>
    </xf>
    <xf numFmtId="0" fontId="21" fillId="0" borderId="36" xfId="646" applyFont="1" applyFill="1" applyBorder="1" applyAlignment="1">
      <alignment horizontal="center" vertical="center"/>
    </xf>
    <xf numFmtId="0" fontId="21" fillId="0" borderId="37" xfId="646" applyNumberFormat="1" applyFont="1" applyFill="1" applyBorder="1" applyAlignment="1">
      <alignment horizontal="center" vertical="center"/>
    </xf>
    <xf numFmtId="0" fontId="21" fillId="0" borderId="33" xfId="646" applyFont="1" applyFill="1" applyBorder="1" applyAlignment="1">
      <alignment horizontal="center" vertical="center"/>
    </xf>
    <xf numFmtId="188" fontId="21" fillId="0" borderId="38" xfId="646" applyNumberFormat="1" applyFont="1" applyFill="1" applyBorder="1" applyAlignment="1">
      <alignment horizontal="center" vertical="center"/>
    </xf>
    <xf numFmtId="0" fontId="21" fillId="0" borderId="39" xfId="646" applyFont="1" applyFill="1" applyBorder="1" applyAlignment="1">
      <alignment vertical="center"/>
    </xf>
    <xf numFmtId="0" fontId="20" fillId="0" borderId="39" xfId="646" applyFont="1" applyFill="1" applyBorder="1" applyAlignment="1">
      <alignment vertical="center"/>
    </xf>
    <xf numFmtId="0" fontId="22" fillId="0" borderId="39" xfId="646" applyFont="1" applyFill="1" applyBorder="1" applyAlignment="1">
      <alignment vertical="center"/>
    </xf>
    <xf numFmtId="0" fontId="22" fillId="0" borderId="33" xfId="646" applyFont="1" applyFill="1" applyBorder="1" applyAlignment="1">
      <alignment vertical="center"/>
    </xf>
    <xf numFmtId="188" fontId="22" fillId="0" borderId="38" xfId="646" applyNumberFormat="1" applyFont="1" applyFill="1" applyBorder="1" applyAlignment="1">
      <alignment horizontal="center" vertical="center"/>
    </xf>
    <xf numFmtId="0" fontId="22" fillId="0" borderId="0" xfId="646" applyFont="1" applyFill="1" applyAlignment="1">
      <alignment horizontal="center" vertical="center"/>
    </xf>
    <xf numFmtId="0" fontId="22" fillId="0" borderId="0" xfId="646" applyFont="1" applyFill="1" applyAlignment="1">
      <alignment vertical="center"/>
    </xf>
    <xf numFmtId="0" fontId="22" fillId="0" borderId="39" xfId="644" applyFont="1" applyFill="1" applyBorder="1" applyAlignment="1">
      <alignment vertical="center"/>
    </xf>
    <xf numFmtId="188" fontId="21" fillId="0" borderId="38" xfId="491" applyNumberFormat="1" applyFont="1" applyFill="1" applyBorder="1" applyAlignment="1">
      <alignment horizontal="center" vertical="center"/>
    </xf>
    <xf numFmtId="0" fontId="22" fillId="0" borderId="0" xfId="644" applyFont="1" applyFill="1" applyAlignment="1">
      <alignment horizontal="center" vertical="center"/>
    </xf>
    <xf numFmtId="0" fontId="22" fillId="0" borderId="0" xfId="644" applyFont="1" applyFill="1" applyAlignment="1">
      <alignment vertical="center"/>
    </xf>
    <xf numFmtId="0" fontId="21" fillId="0" borderId="39" xfId="644" applyFont="1" applyFill="1" applyBorder="1" applyAlignment="1">
      <alignment vertical="center"/>
    </xf>
    <xf numFmtId="0" fontId="21" fillId="0" borderId="33" xfId="644" applyFont="1" applyFill="1" applyBorder="1" applyAlignment="1">
      <alignment horizontal="center" vertical="center"/>
    </xf>
    <xf numFmtId="0" fontId="21" fillId="0" borderId="0" xfId="644" applyFont="1" applyFill="1" applyAlignment="1">
      <alignment vertical="center"/>
    </xf>
    <xf numFmtId="188" fontId="21" fillId="0" borderId="26" xfId="646" applyNumberFormat="1" applyFont="1" applyFill="1" applyBorder="1" applyAlignment="1">
      <alignment horizontal="center" vertical="center"/>
    </xf>
    <xf numFmtId="0" fontId="21" fillId="0" borderId="0" xfId="646" applyNumberFormat="1" applyFont="1" applyFill="1" applyAlignment="1">
      <alignment horizontal="center" vertical="center"/>
    </xf>
    <xf numFmtId="188" fontId="21" fillId="0" borderId="38" xfId="487" applyNumberFormat="1" applyFont="1" applyFill="1" applyBorder="1" applyAlignment="1">
      <alignment horizontal="center" vertical="center"/>
    </xf>
    <xf numFmtId="188" fontId="22" fillId="0" borderId="38" xfId="491" applyNumberFormat="1" applyFont="1" applyFill="1" applyBorder="1" applyAlignment="1">
      <alignment horizontal="center" vertical="center"/>
    </xf>
    <xf numFmtId="0" fontId="54" fillId="0" borderId="0" xfId="645" applyFont="1" applyFill="1" applyAlignment="1">
      <alignment horizontal="center" vertical="center"/>
    </xf>
    <xf numFmtId="0" fontId="54" fillId="0" borderId="3" xfId="645" applyFont="1" applyFill="1" applyBorder="1" applyAlignment="1">
      <alignment horizontal="center" vertical="center"/>
    </xf>
    <xf numFmtId="0" fontId="54" fillId="0" borderId="16" xfId="645" applyFont="1" applyFill="1" applyBorder="1" applyAlignment="1">
      <alignment horizontal="center" vertical="center"/>
    </xf>
    <xf numFmtId="0" fontId="54" fillId="0" borderId="0" xfId="645" applyFont="1" applyFill="1" applyBorder="1" applyAlignment="1">
      <alignment horizontal="left" vertical="center"/>
    </xf>
    <xf numFmtId="0" fontId="54" fillId="0" borderId="0" xfId="645" applyFont="1" applyFill="1" applyBorder="1" applyAlignment="1">
      <alignment horizontal="center" vertical="center"/>
    </xf>
    <xf numFmtId="0" fontId="54" fillId="0" borderId="0" xfId="490" applyFont="1" applyFill="1" applyBorder="1" applyAlignment="1">
      <alignment horizontal="left" vertical="center"/>
    </xf>
    <xf numFmtId="177" fontId="54" fillId="0" borderId="0" xfId="645" applyNumberFormat="1" applyFont="1" applyFill="1" applyBorder="1" applyAlignment="1">
      <alignment horizontal="left" vertical="center"/>
    </xf>
    <xf numFmtId="0" fontId="54" fillId="0" borderId="26" xfId="645" applyFont="1" applyFill="1" applyBorder="1" applyAlignment="1">
      <alignment horizontal="left" vertical="center"/>
    </xf>
    <xf numFmtId="0" fontId="54" fillId="0" borderId="0" xfId="645" applyFont="1" applyFill="1" applyAlignment="1">
      <alignment horizontal="left" vertical="center"/>
    </xf>
    <xf numFmtId="0" fontId="54" fillId="0" borderId="16" xfId="645" applyFont="1" applyFill="1" applyBorder="1" applyAlignment="1">
      <alignment horizontal="left" vertical="center"/>
    </xf>
    <xf numFmtId="0" fontId="54" fillId="0" borderId="0" xfId="645" applyFont="1" applyBorder="1" applyAlignment="1">
      <alignment horizontal="left" vertical="center"/>
    </xf>
    <xf numFmtId="0" fontId="54" fillId="0" borderId="28" xfId="645" applyFont="1" applyFill="1" applyBorder="1" applyAlignment="1">
      <alignment horizontal="center" vertical="center"/>
    </xf>
    <xf numFmtId="0" fontId="55" fillId="0" borderId="0" xfId="645" applyFont="1" applyFill="1" applyBorder="1" applyAlignment="1">
      <alignment horizontal="left" vertical="center"/>
    </xf>
    <xf numFmtId="177" fontId="54" fillId="0" borderId="0" xfId="645" applyNumberFormat="1" applyFont="1" applyFill="1" applyAlignment="1">
      <alignment horizontal="center" vertical="center"/>
    </xf>
    <xf numFmtId="0" fontId="57" fillId="0" borderId="0" xfId="645" applyFont="1" applyFill="1" applyBorder="1" applyAlignment="1">
      <alignment horizontal="left" vertical="center"/>
    </xf>
    <xf numFmtId="0" fontId="54" fillId="0" borderId="27" xfId="645" applyFont="1" applyFill="1" applyBorder="1" applyAlignment="1">
      <alignment horizontal="center" vertical="center"/>
    </xf>
    <xf numFmtId="0" fontId="20" fillId="0" borderId="48" xfId="646" applyFont="1" applyFill="1" applyBorder="1" applyAlignment="1">
      <alignment horizontal="left" vertical="center"/>
    </xf>
    <xf numFmtId="0" fontId="21" fillId="0" borderId="49" xfId="646" applyFont="1" applyFill="1" applyBorder="1" applyAlignment="1">
      <alignment vertical="center"/>
    </xf>
    <xf numFmtId="0" fontId="21" fillId="0" borderId="49" xfId="646" applyFont="1" applyFill="1" applyBorder="1" applyAlignment="1">
      <alignment horizontal="center" vertical="center"/>
    </xf>
    <xf numFmtId="188" fontId="21" fillId="0" borderId="50" xfId="646" applyNumberFormat="1" applyFont="1" applyFill="1" applyBorder="1" applyAlignment="1">
      <alignment horizontal="center" vertical="center"/>
    </xf>
    <xf numFmtId="188" fontId="59" fillId="0" borderId="38" xfId="646" applyNumberFormat="1" applyFont="1" applyFill="1" applyBorder="1" applyAlignment="1">
      <alignment horizontal="center" vertical="center"/>
    </xf>
    <xf numFmtId="0" fontId="61" fillId="0" borderId="33" xfId="646" applyFont="1" applyFill="1" applyBorder="1" applyAlignment="1">
      <alignment horizontal="center" vertical="center"/>
    </xf>
    <xf numFmtId="188" fontId="62" fillId="0" borderId="38" xfId="646" applyNumberFormat="1" applyFont="1" applyFill="1" applyBorder="1" applyAlignment="1">
      <alignment horizontal="center" vertical="center"/>
    </xf>
    <xf numFmtId="188" fontId="21" fillId="0" borderId="38" xfId="646" applyNumberFormat="1" applyFont="1" applyFill="1" applyBorder="1" applyAlignment="1">
      <alignment vertical="center"/>
    </xf>
    <xf numFmtId="0" fontId="21" fillId="0" borderId="51" xfId="646" applyFont="1" applyFill="1" applyBorder="1" applyAlignment="1">
      <alignment vertical="center"/>
    </xf>
    <xf numFmtId="0" fontId="21" fillId="0" borderId="52" xfId="646" applyFont="1" applyFill="1" applyBorder="1" applyAlignment="1">
      <alignment vertical="center"/>
    </xf>
    <xf numFmtId="188" fontId="21" fillId="0" borderId="53" xfId="646" applyNumberFormat="1" applyFont="1" applyFill="1" applyBorder="1" applyAlignment="1">
      <alignment horizontal="center" vertical="center"/>
    </xf>
    <xf numFmtId="0" fontId="60" fillId="0" borderId="39" xfId="646" applyFont="1" applyFill="1" applyBorder="1" applyAlignment="1">
      <alignment vertical="center"/>
    </xf>
    <xf numFmtId="0" fontId="18" fillId="0" borderId="0" xfId="645" applyFont="1" applyFill="1" applyBorder="1" applyAlignment="1">
      <alignment horizontal="left" vertical="center"/>
    </xf>
    <xf numFmtId="0" fontId="54" fillId="0" borderId="23" xfId="645" applyFont="1" applyFill="1" applyBorder="1" applyAlignment="1">
      <alignment horizontal="center" vertical="center"/>
    </xf>
    <xf numFmtId="0" fontId="54" fillId="0" borderId="24" xfId="645" applyFont="1" applyFill="1" applyBorder="1" applyAlignment="1">
      <alignment horizontal="left" vertical="center"/>
    </xf>
    <xf numFmtId="0" fontId="54" fillId="0" borderId="24" xfId="645" applyFont="1" applyFill="1" applyBorder="1" applyAlignment="1">
      <alignment horizontal="center" vertical="center"/>
    </xf>
    <xf numFmtId="0" fontId="54" fillId="0" borderId="24" xfId="490" applyFont="1" applyFill="1" applyBorder="1" applyAlignment="1">
      <alignment horizontal="left" vertical="center"/>
    </xf>
    <xf numFmtId="177" fontId="54" fillId="0" borderId="24" xfId="645" applyNumberFormat="1" applyFont="1" applyFill="1" applyBorder="1" applyAlignment="1">
      <alignment horizontal="left" vertical="center"/>
    </xf>
    <xf numFmtId="0" fontId="54" fillId="0" borderId="25" xfId="645" applyFont="1" applyFill="1" applyBorder="1" applyAlignment="1">
      <alignment horizontal="left" vertical="center"/>
    </xf>
    <xf numFmtId="177" fontId="54" fillId="0" borderId="0" xfId="645" applyNumberFormat="1" applyFont="1" applyFill="1" applyBorder="1" applyAlignment="1">
      <alignment horizontal="center" vertical="center"/>
    </xf>
    <xf numFmtId="0" fontId="54" fillId="0" borderId="26" xfId="645" applyFont="1" applyFill="1" applyBorder="1" applyAlignment="1">
      <alignment horizontal="center" vertical="center"/>
    </xf>
    <xf numFmtId="177" fontId="54" fillId="0" borderId="28" xfId="645" applyNumberFormat="1" applyFont="1" applyFill="1" applyBorder="1" applyAlignment="1">
      <alignment horizontal="center" vertical="center"/>
    </xf>
    <xf numFmtId="0" fontId="54" fillId="0" borderId="29" xfId="645" applyFont="1" applyFill="1" applyBorder="1" applyAlignment="1">
      <alignment horizontal="center" vertical="center"/>
    </xf>
    <xf numFmtId="0" fontId="56" fillId="0" borderId="0" xfId="645" applyFont="1" applyFill="1" applyBorder="1" applyAlignment="1">
      <alignment horizontal="center" vertical="center"/>
    </xf>
    <xf numFmtId="177" fontId="54" fillId="0" borderId="3" xfId="645" applyNumberFormat="1" applyFont="1" applyFill="1" applyBorder="1" applyAlignment="1">
      <alignment horizontal="center" vertical="center"/>
    </xf>
    <xf numFmtId="188" fontId="22" fillId="0" borderId="38" xfId="487" applyNumberFormat="1" applyFont="1" applyFill="1" applyBorder="1" applyAlignment="1">
      <alignment horizontal="center" vertical="center"/>
    </xf>
    <xf numFmtId="0" fontId="21" fillId="0" borderId="0" xfId="646" applyNumberFormat="1" applyFont="1" applyFill="1" applyBorder="1" applyAlignment="1">
      <alignment horizontal="centerContinuous" vertical="center"/>
    </xf>
    <xf numFmtId="0" fontId="63" fillId="0" borderId="33" xfId="646" applyFont="1" applyFill="1" applyBorder="1" applyAlignment="1">
      <alignment horizontal="center" vertical="center"/>
    </xf>
    <xf numFmtId="0" fontId="63" fillId="0" borderId="33" xfId="646" applyFont="1" applyFill="1" applyBorder="1" applyAlignment="1">
      <alignment vertical="center"/>
    </xf>
    <xf numFmtId="0" fontId="63" fillId="0" borderId="33" xfId="644" applyFont="1" applyFill="1" applyBorder="1" applyAlignment="1">
      <alignment horizontal="center" vertical="center"/>
    </xf>
    <xf numFmtId="0" fontId="63" fillId="0" borderId="52" xfId="646" applyFont="1" applyFill="1" applyBorder="1" applyAlignment="1">
      <alignment horizontal="center" vertical="center"/>
    </xf>
    <xf numFmtId="0" fontId="63" fillId="0" borderId="0" xfId="646" applyFont="1" applyFill="1" applyAlignment="1">
      <alignment horizontal="center" vertical="center"/>
    </xf>
    <xf numFmtId="0" fontId="18" fillId="0" borderId="16" xfId="645" applyFont="1" applyFill="1" applyBorder="1" applyAlignment="1">
      <alignment horizontal="center" vertical="center"/>
    </xf>
    <xf numFmtId="0" fontId="12" fillId="0" borderId="33" xfId="646" applyFont="1" applyFill="1" applyBorder="1" applyAlignment="1">
      <alignment vertical="center"/>
    </xf>
    <xf numFmtId="0" fontId="12" fillId="0" borderId="33" xfId="650" applyFont="1" applyFill="1" applyBorder="1" applyAlignment="1">
      <alignment horizontal="left" vertical="center" shrinkToFit="1"/>
    </xf>
    <xf numFmtId="0" fontId="12" fillId="0" borderId="33" xfId="0" applyFont="1" applyFill="1" applyBorder="1" applyAlignment="1">
      <alignment horizontal="left" vertical="center" shrinkToFit="1"/>
    </xf>
    <xf numFmtId="0" fontId="12" fillId="0" borderId="33" xfId="647" applyFont="1" applyFill="1" applyBorder="1" applyAlignment="1">
      <alignment horizontal="left" vertical="center" shrinkToFit="1"/>
    </xf>
    <xf numFmtId="181" fontId="12" fillId="0" borderId="33" xfId="649" applyNumberFormat="1" applyFont="1" applyFill="1" applyBorder="1" applyAlignment="1">
      <alignment horizontal="left" vertical="center" shrinkToFit="1"/>
    </xf>
    <xf numFmtId="0" fontId="21" fillId="0" borderId="38" xfId="646" applyNumberFormat="1" applyFont="1" applyFill="1" applyBorder="1" applyAlignment="1">
      <alignment horizontal="center" vertical="center"/>
    </xf>
    <xf numFmtId="0" fontId="84" fillId="0" borderId="0" xfId="645" applyFont="1" applyAlignment="1">
      <alignment vertical="center"/>
    </xf>
    <xf numFmtId="0" fontId="84" fillId="0" borderId="0" xfId="645" applyFont="1" applyBorder="1" applyAlignment="1">
      <alignment vertical="center"/>
    </xf>
    <xf numFmtId="0" fontId="84" fillId="0" borderId="0" xfId="645" applyFont="1" applyAlignment="1">
      <alignment horizontal="center" vertical="center"/>
    </xf>
    <xf numFmtId="0" fontId="84" fillId="0" borderId="16" xfId="648" applyFont="1" applyBorder="1"/>
    <xf numFmtId="0" fontId="84" fillId="0" borderId="0" xfId="648" applyFont="1" applyBorder="1"/>
    <xf numFmtId="0" fontId="84" fillId="0" borderId="44" xfId="648" applyFont="1" applyBorder="1"/>
    <xf numFmtId="0" fontId="86" fillId="0" borderId="0" xfId="648" applyFont="1" applyBorder="1"/>
    <xf numFmtId="0" fontId="84" fillId="0" borderId="43" xfId="648" applyFont="1" applyBorder="1"/>
    <xf numFmtId="0" fontId="89" fillId="0" borderId="44" xfId="648" applyFont="1" applyBorder="1"/>
    <xf numFmtId="0" fontId="90" fillId="0" borderId="0" xfId="648" applyFont="1" applyBorder="1"/>
    <xf numFmtId="0" fontId="89" fillId="0" borderId="0" xfId="648" applyFont="1" applyBorder="1"/>
    <xf numFmtId="0" fontId="89" fillId="0" borderId="43" xfId="648" applyFont="1" applyBorder="1"/>
    <xf numFmtId="0" fontId="89" fillId="0" borderId="16" xfId="648" applyFont="1" applyBorder="1"/>
    <xf numFmtId="0" fontId="84" fillId="0" borderId="43" xfId="648" applyFont="1" applyBorder="1" applyAlignment="1">
      <alignment horizontal="center" vertical="center"/>
    </xf>
    <xf numFmtId="0" fontId="84" fillId="0" borderId="7" xfId="645" applyFont="1" applyBorder="1" applyAlignment="1">
      <alignment vertical="center"/>
    </xf>
    <xf numFmtId="0" fontId="84" fillId="0" borderId="7" xfId="648" applyFont="1" applyBorder="1" applyAlignment="1">
      <alignment vertical="center"/>
    </xf>
    <xf numFmtId="0" fontId="84" fillId="0" borderId="70" xfId="648" applyFont="1" applyBorder="1" applyAlignment="1">
      <alignment vertical="center"/>
    </xf>
    <xf numFmtId="0" fontId="84" fillId="0" borderId="20" xfId="648" applyFont="1" applyBorder="1" applyAlignment="1">
      <alignment vertical="center"/>
    </xf>
    <xf numFmtId="0" fontId="84" fillId="0" borderId="71" xfId="648" applyFont="1" applyBorder="1" applyAlignment="1">
      <alignment vertical="center"/>
    </xf>
    <xf numFmtId="0" fontId="88" fillId="0" borderId="0" xfId="648" applyFont="1" applyBorder="1" applyAlignment="1">
      <alignment vertical="center"/>
    </xf>
    <xf numFmtId="0" fontId="84" fillId="0" borderId="0" xfId="648" applyFont="1" applyBorder="1" applyAlignment="1">
      <alignment vertical="center"/>
    </xf>
    <xf numFmtId="0" fontId="84" fillId="0" borderId="0" xfId="648" applyNumberFormat="1" applyFont="1" applyBorder="1" applyAlignment="1">
      <alignment horizontal="left" vertical="center"/>
    </xf>
    <xf numFmtId="0" fontId="84" fillId="0" borderId="0" xfId="648" applyFont="1" applyBorder="1" applyAlignment="1">
      <alignment horizontal="right" vertical="center"/>
    </xf>
    <xf numFmtId="0" fontId="84" fillId="0" borderId="0" xfId="641" quotePrefix="1" applyFont="1" applyBorder="1" applyAlignment="1">
      <alignment vertical="center"/>
    </xf>
    <xf numFmtId="0" fontId="84" fillId="0" borderId="0" xfId="648" quotePrefix="1" applyNumberFormat="1" applyFont="1" applyBorder="1" applyAlignment="1">
      <alignment horizontal="left" vertical="center"/>
    </xf>
    <xf numFmtId="0" fontId="84" fillId="24" borderId="45" xfId="648" applyFont="1" applyFill="1" applyBorder="1" applyAlignment="1">
      <alignment vertical="center"/>
    </xf>
    <xf numFmtId="0" fontId="84" fillId="24" borderId="21" xfId="648" applyFont="1" applyFill="1" applyBorder="1" applyAlignment="1">
      <alignment vertical="center"/>
    </xf>
    <xf numFmtId="0" fontId="84" fillId="24" borderId="46" xfId="648" applyFont="1" applyFill="1" applyBorder="1" applyAlignment="1">
      <alignment vertical="center"/>
    </xf>
    <xf numFmtId="0" fontId="84" fillId="24" borderId="0" xfId="648" applyFont="1" applyFill="1" applyBorder="1" applyAlignment="1">
      <alignment vertical="center"/>
    </xf>
    <xf numFmtId="0" fontId="84" fillId="0" borderId="7" xfId="645" applyFont="1" applyFill="1" applyBorder="1" applyAlignment="1">
      <alignment horizontal="center" vertical="center"/>
    </xf>
    <xf numFmtId="0" fontId="84" fillId="0" borderId="7" xfId="645" applyFont="1" applyBorder="1" applyAlignment="1">
      <alignment horizontal="center" vertical="center"/>
    </xf>
    <xf numFmtId="0" fontId="92" fillId="0" borderId="0" xfId="645" applyFont="1" applyFill="1" applyAlignment="1">
      <alignment horizontal="center" vertical="center"/>
    </xf>
    <xf numFmtId="41" fontId="84" fillId="0" borderId="7" xfId="490" applyNumberFormat="1" applyFont="1" applyFill="1" applyBorder="1" applyAlignment="1">
      <alignment horizontal="center" vertical="center"/>
    </xf>
    <xf numFmtId="0" fontId="92" fillId="0" borderId="0" xfId="645" applyFont="1" applyAlignment="1">
      <alignment horizontal="center" vertical="center"/>
    </xf>
    <xf numFmtId="0" fontId="94" fillId="0" borderId="0" xfId="645" applyFont="1" applyBorder="1" applyAlignment="1">
      <alignment horizontal="center" vertical="center"/>
    </xf>
    <xf numFmtId="41" fontId="94" fillId="0" borderId="0" xfId="645" applyNumberFormat="1" applyFont="1" applyBorder="1" applyAlignment="1">
      <alignment horizontal="center" vertical="center"/>
    </xf>
    <xf numFmtId="41" fontId="84" fillId="60" borderId="72" xfId="645" applyNumberFormat="1" applyFont="1" applyFill="1" applyBorder="1" applyAlignment="1">
      <alignment horizontal="center" vertical="center"/>
    </xf>
    <xf numFmtId="0" fontId="84" fillId="0" borderId="59" xfId="645" applyFont="1" applyBorder="1" applyAlignment="1">
      <alignment horizontal="center" vertical="center"/>
    </xf>
    <xf numFmtId="41" fontId="84" fillId="0" borderId="59" xfId="490" applyNumberFormat="1" applyFont="1" applyBorder="1" applyAlignment="1">
      <alignment horizontal="center" vertical="center"/>
    </xf>
    <xf numFmtId="0" fontId="91" fillId="0" borderId="16" xfId="645" applyFont="1" applyBorder="1" applyAlignment="1">
      <alignment horizontal="center" vertical="center"/>
    </xf>
    <xf numFmtId="0" fontId="91" fillId="0" borderId="0" xfId="645" applyFont="1" applyBorder="1" applyAlignment="1">
      <alignment horizontal="center" vertical="center"/>
    </xf>
    <xf numFmtId="41" fontId="91" fillId="0" borderId="0" xfId="490" applyNumberFormat="1" applyFont="1" applyBorder="1" applyAlignment="1">
      <alignment horizontal="center" vertical="center"/>
    </xf>
    <xf numFmtId="41" fontId="84" fillId="0" borderId="7" xfId="490" applyNumberFormat="1" applyFont="1" applyBorder="1" applyAlignment="1">
      <alignment horizontal="center" vertical="center"/>
    </xf>
    <xf numFmtId="41" fontId="91" fillId="0" borderId="0" xfId="487" applyFont="1" applyBorder="1" applyAlignment="1">
      <alignment horizontal="center" vertical="center"/>
    </xf>
    <xf numFmtId="41" fontId="95" fillId="0" borderId="0" xfId="487" applyFont="1" applyBorder="1" applyAlignment="1">
      <alignment horizontal="center" vertical="center"/>
    </xf>
    <xf numFmtId="0" fontId="84" fillId="0" borderId="7" xfId="642" applyFont="1" applyBorder="1" applyAlignment="1">
      <alignment horizontal="center" vertical="center"/>
    </xf>
    <xf numFmtId="41" fontId="84" fillId="0" borderId="7" xfId="487" applyNumberFormat="1" applyFont="1" applyBorder="1" applyAlignment="1">
      <alignment horizontal="center" vertical="center"/>
    </xf>
    <xf numFmtId="41" fontId="84" fillId="0" borderId="7" xfId="645" applyNumberFormat="1" applyFont="1" applyBorder="1" applyAlignment="1">
      <alignment horizontal="center" vertical="center"/>
    </xf>
    <xf numFmtId="0" fontId="95" fillId="0" borderId="16" xfId="645" applyFont="1" applyBorder="1" applyAlignment="1">
      <alignment horizontal="center" vertical="center"/>
    </xf>
    <xf numFmtId="0" fontId="95" fillId="0" borderId="0" xfId="645" applyFont="1" applyBorder="1" applyAlignment="1">
      <alignment horizontal="center" vertical="center"/>
    </xf>
    <xf numFmtId="0" fontId="93" fillId="0" borderId="16" xfId="642" applyFont="1" applyBorder="1" applyAlignment="1">
      <alignment horizontal="center" vertical="center"/>
    </xf>
    <xf numFmtId="41" fontId="84" fillId="0" borderId="7" xfId="642" applyNumberFormat="1" applyFont="1" applyBorder="1" applyAlignment="1">
      <alignment horizontal="center" vertical="center"/>
    </xf>
    <xf numFmtId="41" fontId="84" fillId="0" borderId="35" xfId="642" applyNumberFormat="1" applyFont="1" applyBorder="1" applyAlignment="1">
      <alignment horizontal="center" vertical="center"/>
    </xf>
    <xf numFmtId="0" fontId="95" fillId="0" borderId="16" xfId="642" applyFont="1" applyBorder="1" applyAlignment="1">
      <alignment horizontal="center" vertical="center"/>
    </xf>
    <xf numFmtId="41" fontId="95" fillId="0" borderId="0" xfId="645" applyNumberFormat="1" applyFont="1" applyBorder="1" applyAlignment="1">
      <alignment horizontal="right" vertical="center"/>
    </xf>
    <xf numFmtId="0" fontId="95" fillId="0" borderId="0" xfId="642" applyFont="1" applyBorder="1" applyAlignment="1">
      <alignment horizontal="center" vertical="center"/>
    </xf>
    <xf numFmtId="0" fontId="84" fillId="0" borderId="12" xfId="642" applyFont="1" applyBorder="1" applyAlignment="1">
      <alignment horizontal="center" vertical="center"/>
    </xf>
    <xf numFmtId="41" fontId="84" fillId="0" borderId="12" xfId="642" applyNumberFormat="1" applyFont="1" applyBorder="1" applyAlignment="1">
      <alignment horizontal="center" vertical="center"/>
    </xf>
    <xf numFmtId="41" fontId="84" fillId="0" borderId="40" xfId="642" applyNumberFormat="1" applyFont="1" applyBorder="1" applyAlignment="1">
      <alignment horizontal="center" vertical="center"/>
    </xf>
    <xf numFmtId="41" fontId="84" fillId="0" borderId="0" xfId="645" applyNumberFormat="1" applyFont="1" applyAlignment="1">
      <alignment horizontal="center" vertical="center"/>
    </xf>
    <xf numFmtId="0" fontId="84" fillId="0" borderId="55" xfId="646" applyFont="1" applyBorder="1" applyAlignment="1">
      <alignment horizontal="center" vertical="center"/>
    </xf>
    <xf numFmtId="0" fontId="96" fillId="0" borderId="56" xfId="646" applyFont="1" applyBorder="1" applyAlignment="1">
      <alignment horizontal="center" vertical="center"/>
    </xf>
    <xf numFmtId="0" fontId="84" fillId="0" borderId="56" xfId="646" applyFont="1" applyBorder="1" applyAlignment="1">
      <alignment horizontal="center" vertical="center"/>
    </xf>
    <xf numFmtId="177" fontId="84" fillId="0" borderId="56" xfId="646" applyNumberFormat="1" applyFont="1" applyBorder="1" applyAlignment="1">
      <alignment horizontal="center" vertical="center"/>
    </xf>
    <xf numFmtId="0" fontId="84" fillId="0" borderId="57" xfId="646" applyFont="1" applyBorder="1" applyAlignment="1">
      <alignment horizontal="center" vertical="center"/>
    </xf>
    <xf numFmtId="0" fontId="84" fillId="0" borderId="44" xfId="646" applyFont="1" applyBorder="1" applyAlignment="1">
      <alignment horizontal="center" vertical="center"/>
    </xf>
    <xf numFmtId="0" fontId="96" fillId="0" borderId="0" xfId="646" applyFont="1" applyBorder="1" applyAlignment="1">
      <alignment horizontal="center" vertical="center"/>
    </xf>
    <xf numFmtId="0" fontId="84" fillId="0" borderId="0" xfId="646" applyFont="1" applyBorder="1" applyAlignment="1">
      <alignment horizontal="center" vertical="center"/>
    </xf>
    <xf numFmtId="177" fontId="84" fillId="0" borderId="0" xfId="646" applyNumberFormat="1" applyFont="1" applyBorder="1" applyAlignment="1">
      <alignment horizontal="center" vertical="center"/>
    </xf>
    <xf numFmtId="0" fontId="84" fillId="0" borderId="43" xfId="646" applyFont="1" applyBorder="1" applyAlignment="1">
      <alignment horizontal="center" vertical="center"/>
    </xf>
    <xf numFmtId="0" fontId="96" fillId="0" borderId="0" xfId="646" applyFont="1" applyBorder="1" applyAlignment="1">
      <alignment horizontal="left" vertical="center"/>
    </xf>
    <xf numFmtId="0" fontId="97" fillId="0" borderId="0" xfId="646" applyFont="1" applyBorder="1" applyAlignment="1">
      <alignment horizontal="left" vertical="center"/>
    </xf>
    <xf numFmtId="0" fontId="84" fillId="0" borderId="0" xfId="646" applyNumberFormat="1" applyFont="1" applyBorder="1" applyAlignment="1">
      <alignment horizontal="center" vertical="center"/>
    </xf>
    <xf numFmtId="0" fontId="84" fillId="0" borderId="45" xfId="646" applyFont="1" applyBorder="1" applyAlignment="1">
      <alignment horizontal="center" vertical="center"/>
    </xf>
    <xf numFmtId="0" fontId="84" fillId="0" borderId="21" xfId="646" applyFont="1" applyBorder="1" applyAlignment="1">
      <alignment horizontal="center" vertical="center"/>
    </xf>
    <xf numFmtId="177" fontId="84" fillId="0" borderId="21" xfId="646" applyNumberFormat="1" applyFont="1" applyBorder="1" applyAlignment="1">
      <alignment horizontal="center" vertical="center"/>
    </xf>
    <xf numFmtId="0" fontId="84" fillId="0" borderId="46" xfId="646" applyFont="1" applyBorder="1" applyAlignment="1">
      <alignment horizontal="center" vertical="center"/>
    </xf>
    <xf numFmtId="0" fontId="91" fillId="0" borderId="0" xfId="645" applyFont="1" applyFill="1" applyBorder="1" applyAlignment="1">
      <alignment horizontal="center" vertical="center"/>
    </xf>
    <xf numFmtId="0" fontId="91" fillId="0" borderId="16" xfId="645" applyFont="1" applyFill="1" applyBorder="1" applyAlignment="1">
      <alignment horizontal="center" vertical="center"/>
    </xf>
    <xf numFmtId="41" fontId="91" fillId="0" borderId="0" xfId="487" applyFont="1" applyFill="1" applyBorder="1" applyAlignment="1">
      <alignment horizontal="center" vertical="center"/>
    </xf>
    <xf numFmtId="0" fontId="57" fillId="0" borderId="0" xfId="2753" applyAlignment="1">
      <alignment vertical="center"/>
    </xf>
    <xf numFmtId="214" fontId="57" fillId="0" borderId="7" xfId="2753" applyNumberFormat="1" applyBorder="1" applyAlignment="1">
      <alignment vertical="center"/>
    </xf>
    <xf numFmtId="217" fontId="57" fillId="0" borderId="7" xfId="2753" applyNumberFormat="1" applyBorder="1" applyAlignment="1">
      <alignment vertical="center"/>
    </xf>
    <xf numFmtId="214" fontId="172" fillId="0" borderId="7" xfId="2753" applyNumberFormat="1" applyFont="1" applyBorder="1" applyAlignment="1">
      <alignment vertical="center"/>
    </xf>
    <xf numFmtId="217" fontId="172" fillId="0" borderId="7" xfId="2753" applyNumberFormat="1" applyFont="1" applyBorder="1" applyAlignment="1">
      <alignment vertical="center"/>
    </xf>
    <xf numFmtId="214" fontId="57" fillId="0" borderId="7" xfId="2753" applyNumberFormat="1" applyBorder="1" applyAlignment="1">
      <alignment vertical="center" wrapText="1"/>
    </xf>
    <xf numFmtId="214" fontId="172" fillId="0" borderId="7" xfId="2753" applyNumberFormat="1" applyFont="1" applyBorder="1" applyAlignment="1">
      <alignment horizontal="center" vertical="center"/>
    </xf>
    <xf numFmtId="214" fontId="57" fillId="0" borderId="0" xfId="2753" applyNumberFormat="1" applyBorder="1" applyAlignment="1">
      <alignment horizontal="center" vertical="center"/>
    </xf>
    <xf numFmtId="214" fontId="57" fillId="0" borderId="0" xfId="2753" applyNumberFormat="1" applyBorder="1" applyAlignment="1">
      <alignment horizontal="center" vertical="center" wrapText="1"/>
    </xf>
    <xf numFmtId="0" fontId="64" fillId="0" borderId="0" xfId="643" applyAlignment="1">
      <alignment vertical="center"/>
    </xf>
    <xf numFmtId="0" fontId="175" fillId="0" borderId="0" xfId="643" applyFont="1" applyAlignment="1">
      <alignment vertical="center"/>
    </xf>
    <xf numFmtId="0" fontId="57" fillId="0" borderId="0" xfId="2753" applyFont="1" applyAlignment="1">
      <alignment vertical="center"/>
    </xf>
    <xf numFmtId="0" fontId="176" fillId="0" borderId="0" xfId="643" applyFont="1" applyAlignment="1">
      <alignment vertical="center"/>
    </xf>
    <xf numFmtId="0" fontId="64" fillId="0" borderId="0" xfId="643" applyFont="1" applyAlignment="1">
      <alignment vertical="center"/>
    </xf>
    <xf numFmtId="41" fontId="176" fillId="0" borderId="0" xfId="487" applyFont="1">
      <alignment vertical="center"/>
    </xf>
    <xf numFmtId="41" fontId="177" fillId="0" borderId="0" xfId="487" quotePrefix="1" applyFont="1" applyBorder="1" applyAlignment="1">
      <alignment horizontal="center" vertical="center" wrapText="1"/>
    </xf>
    <xf numFmtId="187" fontId="176" fillId="0" borderId="0" xfId="487" applyNumberFormat="1" applyFont="1">
      <alignment vertical="center"/>
    </xf>
    <xf numFmtId="186" fontId="176" fillId="0" borderId="0" xfId="487" applyNumberFormat="1" applyFont="1">
      <alignment vertical="center"/>
    </xf>
    <xf numFmtId="0" fontId="176" fillId="0" borderId="0" xfId="643" quotePrefix="1" applyFont="1" applyBorder="1" applyAlignment="1">
      <alignment horizontal="left" vertical="center" wrapText="1"/>
    </xf>
    <xf numFmtId="0" fontId="176" fillId="0" borderId="0" xfId="643" applyFont="1" applyBorder="1" applyAlignment="1">
      <alignment vertical="center"/>
    </xf>
    <xf numFmtId="0" fontId="0" fillId="0" borderId="0" xfId="643" applyFont="1" applyBorder="1" applyAlignment="1">
      <alignment vertical="center"/>
    </xf>
    <xf numFmtId="0" fontId="64" fillId="0" borderId="0" xfId="643" applyBorder="1" applyAlignment="1">
      <alignment vertical="center"/>
    </xf>
    <xf numFmtId="41" fontId="4" fillId="0" borderId="0" xfId="487" applyBorder="1">
      <alignment vertical="center"/>
    </xf>
    <xf numFmtId="190" fontId="64" fillId="0" borderId="0" xfId="643" applyNumberFormat="1" applyBorder="1" applyAlignment="1">
      <alignment vertical="center"/>
    </xf>
    <xf numFmtId="0" fontId="85" fillId="59" borderId="7" xfId="648" applyFont="1" applyFill="1" applyBorder="1" applyAlignment="1">
      <alignment horizontal="center" vertical="center"/>
    </xf>
    <xf numFmtId="0" fontId="178" fillId="0" borderId="60" xfId="2754" applyFont="1" applyBorder="1" applyAlignment="1">
      <alignment horizontal="center" vertical="center"/>
    </xf>
    <xf numFmtId="0" fontId="178" fillId="0" borderId="42" xfId="2754" applyFont="1" applyBorder="1" applyAlignment="1">
      <alignment horizontal="center" vertical="center"/>
    </xf>
    <xf numFmtId="0" fontId="178" fillId="0" borderId="85" xfId="2754" applyFont="1" applyBorder="1" applyAlignment="1">
      <alignment vertical="center"/>
    </xf>
    <xf numFmtId="0" fontId="178" fillId="0" borderId="47" xfId="2754" applyFont="1" applyBorder="1" applyAlignment="1">
      <alignment horizontal="center" vertical="center"/>
    </xf>
    <xf numFmtId="0" fontId="57" fillId="0" borderId="0" xfId="2754"/>
    <xf numFmtId="0" fontId="178" fillId="0" borderId="55" xfId="2754" applyFont="1" applyBorder="1" applyAlignment="1">
      <alignment horizontal="center" vertical="center"/>
    </xf>
    <xf numFmtId="0" fontId="178" fillId="0" borderId="56" xfId="2754" applyFont="1" applyBorder="1" applyAlignment="1">
      <alignment horizontal="center" vertical="center"/>
    </xf>
    <xf numFmtId="0" fontId="178" fillId="0" borderId="56" xfId="2754" applyFont="1" applyBorder="1" applyAlignment="1">
      <alignment vertical="center"/>
    </xf>
    <xf numFmtId="0" fontId="178" fillId="0" borderId="57" xfId="2754" applyFont="1" applyBorder="1" applyAlignment="1">
      <alignment horizontal="center" vertical="center"/>
    </xf>
    <xf numFmtId="41" fontId="57" fillId="0" borderId="7" xfId="487" applyFont="1" applyBorder="1" applyAlignment="1">
      <alignment horizontal="center" vertical="center"/>
    </xf>
    <xf numFmtId="41" fontId="57" fillId="0" borderId="7" xfId="487" applyFont="1" applyBorder="1" applyAlignment="1">
      <alignment vertical="center"/>
    </xf>
    <xf numFmtId="217" fontId="57" fillId="0" borderId="0" xfId="2753" applyNumberFormat="1" applyAlignment="1">
      <alignment vertical="center"/>
    </xf>
    <xf numFmtId="214" fontId="57" fillId="0" borderId="0" xfId="2753" applyNumberFormat="1" applyAlignment="1">
      <alignment vertical="center"/>
    </xf>
    <xf numFmtId="214" fontId="57" fillId="0" borderId="7" xfId="2753" applyNumberFormat="1" applyBorder="1" applyAlignment="1">
      <alignment horizontal="right" vertical="center"/>
    </xf>
    <xf numFmtId="189" fontId="57" fillId="0" borderId="7" xfId="2753" applyNumberFormat="1" applyBorder="1" applyAlignment="1">
      <alignment horizontal="right" vertical="center"/>
    </xf>
    <xf numFmtId="180" fontId="57" fillId="0" borderId="7" xfId="2753" applyNumberFormat="1" applyBorder="1" applyAlignment="1">
      <alignment horizontal="right" vertical="center"/>
    </xf>
    <xf numFmtId="214" fontId="57" fillId="0" borderId="7" xfId="2753" applyNumberFormat="1" applyBorder="1" applyAlignment="1">
      <alignment horizontal="left" vertical="center"/>
    </xf>
    <xf numFmtId="255" fontId="57" fillId="0" borderId="7" xfId="2753" applyNumberFormat="1" applyBorder="1" applyAlignment="1">
      <alignment vertical="center"/>
    </xf>
    <xf numFmtId="214" fontId="57" fillId="0" borderId="7" xfId="2753" applyNumberFormat="1" applyBorder="1" applyAlignment="1">
      <alignment horizontal="center" vertical="center" shrinkToFit="1"/>
    </xf>
    <xf numFmtId="214" fontId="57" fillId="0" borderId="7" xfId="2753" applyNumberFormat="1" applyFill="1" applyBorder="1" applyAlignment="1">
      <alignment vertical="center"/>
    </xf>
    <xf numFmtId="255" fontId="57" fillId="0" borderId="7" xfId="2753" applyNumberFormat="1" applyFill="1" applyBorder="1" applyAlignment="1">
      <alignment vertical="center"/>
    </xf>
    <xf numFmtId="0" fontId="180" fillId="0" borderId="16" xfId="648" applyFont="1" applyBorder="1"/>
    <xf numFmtId="185" fontId="179" fillId="64" borderId="16" xfId="648" applyNumberFormat="1" applyFont="1" applyFill="1" applyBorder="1"/>
    <xf numFmtId="185" fontId="179" fillId="64" borderId="0" xfId="645" applyNumberFormat="1" applyFont="1" applyFill="1" applyBorder="1" applyAlignment="1">
      <alignment vertical="center"/>
    </xf>
    <xf numFmtId="0" fontId="179" fillId="64" borderId="16" xfId="648" applyFont="1" applyFill="1" applyBorder="1"/>
    <xf numFmtId="214" fontId="57" fillId="0" borderId="7" xfId="2753" applyNumberFormat="1" applyBorder="1" applyAlignment="1">
      <alignment horizontal="center" vertical="center"/>
    </xf>
    <xf numFmtId="214" fontId="57" fillId="0" borderId="7" xfId="2753" applyNumberFormat="1" applyBorder="1" applyAlignment="1">
      <alignment horizontal="center" vertical="center" wrapText="1"/>
    </xf>
    <xf numFmtId="0" fontId="57" fillId="0" borderId="0" xfId="2753"/>
    <xf numFmtId="0" fontId="84" fillId="0" borderId="46" xfId="641" applyFont="1" applyBorder="1" applyAlignment="1">
      <alignment horizontal="center" vertical="center"/>
    </xf>
    <xf numFmtId="0" fontId="84" fillId="0" borderId="21" xfId="641" applyFont="1" applyBorder="1" applyAlignment="1">
      <alignment horizontal="center" vertical="center"/>
    </xf>
    <xf numFmtId="0" fontId="84" fillId="0" borderId="45" xfId="641" applyFont="1" applyBorder="1" applyAlignment="1">
      <alignment horizontal="center" vertical="center"/>
    </xf>
    <xf numFmtId="0" fontId="84" fillId="0" borderId="43" xfId="641" applyFont="1" applyBorder="1" applyAlignment="1">
      <alignment horizontal="center" vertical="center"/>
    </xf>
    <xf numFmtId="0" fontId="85" fillId="0" borderId="0" xfId="641" applyFont="1" applyBorder="1" applyAlignment="1">
      <alignment horizontal="center" vertical="center"/>
    </xf>
    <xf numFmtId="0" fontId="85" fillId="0" borderId="44" xfId="641" applyFont="1" applyBorder="1" applyAlignment="1">
      <alignment horizontal="center" vertical="center"/>
    </xf>
    <xf numFmtId="0" fontId="181" fillId="0" borderId="0" xfId="641" applyFont="1" applyBorder="1" applyAlignment="1">
      <alignment horizontal="left" vertical="center"/>
    </xf>
    <xf numFmtId="0" fontId="84" fillId="0" borderId="0" xfId="641" applyFont="1" applyBorder="1" applyAlignment="1">
      <alignment horizontal="center" vertical="center"/>
    </xf>
    <xf numFmtId="0" fontId="182" fillId="0" borderId="0" xfId="641" applyFont="1" applyBorder="1" applyAlignment="1">
      <alignment horizontal="left" vertical="center"/>
    </xf>
    <xf numFmtId="0" fontId="84" fillId="0" borderId="44" xfId="641" applyFont="1" applyBorder="1" applyAlignment="1">
      <alignment horizontal="center" vertical="center"/>
    </xf>
    <xf numFmtId="0" fontId="84" fillId="0" borderId="57" xfId="641" applyFont="1" applyBorder="1" applyAlignment="1">
      <alignment horizontal="center" vertical="center"/>
    </xf>
    <xf numFmtId="0" fontId="84" fillId="0" borderId="56" xfId="641" applyFont="1" applyBorder="1" applyAlignment="1">
      <alignment horizontal="center" vertical="center"/>
    </xf>
    <xf numFmtId="0" fontId="84" fillId="0" borderId="55" xfId="641" applyFont="1" applyBorder="1" applyAlignment="1">
      <alignment horizontal="center" vertical="center"/>
    </xf>
    <xf numFmtId="0" fontId="57" fillId="0" borderId="0" xfId="2753" applyBorder="1" applyAlignment="1">
      <alignment vertical="center"/>
    </xf>
    <xf numFmtId="0" fontId="172" fillId="0" borderId="0" xfId="2753" applyFont="1" applyBorder="1" applyAlignment="1">
      <alignment vertical="center"/>
    </xf>
    <xf numFmtId="0" fontId="0" fillId="0" borderId="0" xfId="0" applyFill="1">
      <alignment vertical="center"/>
    </xf>
    <xf numFmtId="0" fontId="82" fillId="0" borderId="0" xfId="0" applyFont="1">
      <alignment vertical="center"/>
    </xf>
    <xf numFmtId="0" fontId="185" fillId="0" borderId="0" xfId="0" applyFont="1">
      <alignment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70" xfId="0" applyFont="1" applyFill="1" applyBorder="1" applyAlignment="1">
      <alignment horizontal="center" vertical="center"/>
    </xf>
    <xf numFmtId="185" fontId="187" fillId="0" borderId="7" xfId="0" applyNumberFormat="1" applyFont="1" applyFill="1" applyBorder="1" applyAlignment="1">
      <alignment horizontal="center" vertical="center"/>
    </xf>
    <xf numFmtId="189" fontId="187" fillId="0" borderId="7" xfId="0" applyNumberFormat="1" applyFont="1" applyFill="1" applyBorder="1" applyAlignment="1">
      <alignment horizontal="center" vertical="center"/>
    </xf>
    <xf numFmtId="189" fontId="187" fillId="0" borderId="70" xfId="0" applyNumberFormat="1" applyFont="1" applyFill="1" applyBorder="1" applyAlignment="1">
      <alignment horizontal="center" vertical="center"/>
    </xf>
    <xf numFmtId="0" fontId="82" fillId="0" borderId="77" xfId="0" applyFont="1" applyFill="1" applyBorder="1" applyAlignment="1">
      <alignment horizontal="center" vertical="center"/>
    </xf>
    <xf numFmtId="0" fontId="82" fillId="0" borderId="76" xfId="0" applyFont="1" applyFill="1" applyBorder="1" applyAlignment="1">
      <alignment horizontal="center" vertical="center"/>
    </xf>
    <xf numFmtId="0" fontId="82" fillId="0" borderId="7" xfId="0" applyFont="1" applyFill="1" applyBorder="1">
      <alignment vertical="center"/>
    </xf>
    <xf numFmtId="256" fontId="82" fillId="0" borderId="7" xfId="0" applyNumberFormat="1" applyFont="1" applyFill="1" applyBorder="1" applyAlignment="1">
      <alignment horizontal="center" vertical="center"/>
    </xf>
    <xf numFmtId="189" fontId="82" fillId="0" borderId="7" xfId="0" applyNumberFormat="1" applyFont="1" applyFill="1" applyBorder="1" applyAlignment="1">
      <alignment horizontal="center" vertical="center"/>
    </xf>
    <xf numFmtId="0" fontId="82" fillId="0" borderId="7" xfId="0" quotePrefix="1" applyFont="1" applyFill="1" applyBorder="1" applyAlignment="1">
      <alignment horizontal="center" vertical="center"/>
    </xf>
    <xf numFmtId="0" fontId="82" fillId="0" borderId="76" xfId="0" applyFont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79" xfId="0" applyFont="1" applyFill="1" applyBorder="1">
      <alignment vertical="center"/>
    </xf>
    <xf numFmtId="256" fontId="82" fillId="0" borderId="79" xfId="0" applyNumberFormat="1" applyFont="1" applyFill="1" applyBorder="1" applyAlignment="1">
      <alignment horizontal="center" vertical="center"/>
    </xf>
    <xf numFmtId="189" fontId="82" fillId="0" borderId="79" xfId="0" applyNumberFormat="1" applyFont="1" applyFill="1" applyBorder="1" applyAlignment="1">
      <alignment horizontal="center" vertical="center"/>
    </xf>
    <xf numFmtId="0" fontId="82" fillId="0" borderId="79" xfId="0" quotePrefix="1" applyFont="1" applyFill="1" applyBorder="1" applyAlignment="1">
      <alignment horizontal="center" vertical="center"/>
    </xf>
    <xf numFmtId="0" fontId="82" fillId="0" borderId="80" xfId="0" applyFont="1" applyFill="1" applyBorder="1" applyAlignment="1">
      <alignment horizontal="center" vertical="center"/>
    </xf>
    <xf numFmtId="214" fontId="57" fillId="0" borderId="7" xfId="2753" applyNumberFormat="1" applyBorder="1" applyAlignment="1">
      <alignment horizontal="center" vertical="center"/>
    </xf>
    <xf numFmtId="217" fontId="57" fillId="0" borderId="7" xfId="2753" applyNumberFormat="1" applyFont="1" applyBorder="1" applyAlignment="1">
      <alignment vertical="center"/>
    </xf>
    <xf numFmtId="0" fontId="86" fillId="0" borderId="44" xfId="641" applyFont="1" applyBorder="1" applyAlignment="1">
      <alignment horizontal="center" vertical="center"/>
    </xf>
    <xf numFmtId="0" fontId="86" fillId="0" borderId="0" xfId="641" applyFont="1" applyBorder="1" applyAlignment="1">
      <alignment horizontal="center" vertical="center"/>
    </xf>
    <xf numFmtId="0" fontId="86" fillId="0" borderId="43" xfId="641" applyFont="1" applyBorder="1" applyAlignment="1">
      <alignment horizontal="center" vertical="center"/>
    </xf>
    <xf numFmtId="0" fontId="85" fillId="59" borderId="7" xfId="648" applyFont="1" applyFill="1" applyBorder="1" applyAlignment="1">
      <alignment horizontal="center" vertical="center"/>
    </xf>
    <xf numFmtId="0" fontId="85" fillId="0" borderId="24" xfId="648" applyFont="1" applyBorder="1" applyAlignment="1">
      <alignment horizontal="center" vertical="center" wrapText="1"/>
    </xf>
    <xf numFmtId="0" fontId="82" fillId="0" borderId="24" xfId="648" applyFont="1" applyBorder="1" applyAlignment="1">
      <alignment horizontal="center" vertical="center" wrapText="1"/>
    </xf>
    <xf numFmtId="0" fontId="84" fillId="0" borderId="24" xfId="648" applyFont="1" applyBorder="1" applyAlignment="1">
      <alignment vertical="center"/>
    </xf>
    <xf numFmtId="0" fontId="178" fillId="0" borderId="84" xfId="2754" applyFont="1" applyBorder="1" applyAlignment="1">
      <alignment horizontal="center" vertical="center"/>
    </xf>
    <xf numFmtId="0" fontId="178" fillId="0" borderId="85" xfId="2754" applyFont="1" applyBorder="1" applyAlignment="1">
      <alignment horizontal="center" vertical="center"/>
    </xf>
    <xf numFmtId="0" fontId="86" fillId="0" borderId="44" xfId="648" applyFont="1" applyBorder="1" applyAlignment="1">
      <alignment horizontal="center" vertical="center"/>
    </xf>
    <xf numFmtId="0" fontId="86" fillId="0" borderId="0" xfId="648" applyFont="1" applyBorder="1" applyAlignment="1">
      <alignment horizontal="center" vertical="center"/>
    </xf>
    <xf numFmtId="0" fontId="86" fillId="0" borderId="43" xfId="648" applyFont="1" applyBorder="1" applyAlignment="1">
      <alignment horizontal="center" vertical="center"/>
    </xf>
    <xf numFmtId="0" fontId="85" fillId="0" borderId="70" xfId="648" applyFont="1" applyBorder="1" applyAlignment="1">
      <alignment horizontal="center" vertical="center"/>
    </xf>
    <xf numFmtId="0" fontId="85" fillId="0" borderId="20" xfId="648" applyFont="1" applyBorder="1" applyAlignment="1">
      <alignment horizontal="center" vertical="center"/>
    </xf>
    <xf numFmtId="0" fontId="85" fillId="0" borderId="71" xfId="648" applyFont="1" applyBorder="1" applyAlignment="1">
      <alignment horizontal="center" vertical="center"/>
    </xf>
    <xf numFmtId="0" fontId="85" fillId="59" borderId="7" xfId="648" applyFont="1" applyFill="1" applyBorder="1" applyAlignment="1">
      <alignment horizontal="center" vertical="center" textRotation="255"/>
    </xf>
    <xf numFmtId="0" fontId="85" fillId="0" borderId="70" xfId="645" applyFont="1" applyBorder="1" applyAlignment="1">
      <alignment horizontal="center" vertical="center"/>
    </xf>
    <xf numFmtId="0" fontId="85" fillId="0" borderId="20" xfId="645" applyFont="1" applyBorder="1" applyAlignment="1">
      <alignment horizontal="center" vertical="center"/>
    </xf>
    <xf numFmtId="0" fontId="85" fillId="0" borderId="71" xfId="645" applyFont="1" applyBorder="1" applyAlignment="1">
      <alignment horizontal="center" vertical="center"/>
    </xf>
    <xf numFmtId="0" fontId="84" fillId="0" borderId="70" xfId="645" applyFont="1" applyBorder="1" applyAlignment="1">
      <alignment horizontal="center" vertical="center"/>
    </xf>
    <xf numFmtId="0" fontId="84" fillId="0" borderId="20" xfId="645" applyFont="1" applyBorder="1" applyAlignment="1">
      <alignment horizontal="center" vertical="center"/>
    </xf>
    <xf numFmtId="0" fontId="84" fillId="0" borderId="71" xfId="645" applyFont="1" applyBorder="1" applyAlignment="1">
      <alignment horizontal="center" vertical="center"/>
    </xf>
    <xf numFmtId="0" fontId="187" fillId="0" borderId="88" xfId="0" applyFont="1" applyFill="1" applyBorder="1" applyAlignment="1">
      <alignment horizontal="center" vertical="center"/>
    </xf>
    <xf numFmtId="0" fontId="187" fillId="0" borderId="20" xfId="0" applyFont="1" applyFill="1" applyBorder="1" applyAlignment="1">
      <alignment horizontal="center" vertical="center"/>
    </xf>
    <xf numFmtId="0" fontId="187" fillId="0" borderId="71" xfId="0" applyFont="1" applyFill="1" applyBorder="1" applyAlignment="1">
      <alignment horizontal="center" vertical="center"/>
    </xf>
    <xf numFmtId="0" fontId="184" fillId="0" borderId="0" xfId="0" applyFont="1" applyAlignment="1">
      <alignment horizontal="center" vertical="center"/>
    </xf>
    <xf numFmtId="0" fontId="82" fillId="0" borderId="73" xfId="0" applyFont="1" applyFill="1" applyBorder="1" applyAlignment="1">
      <alignment horizontal="center" vertical="center"/>
    </xf>
    <xf numFmtId="0" fontId="82" fillId="0" borderId="76" xfId="0" applyFont="1" applyFill="1" applyBorder="1" applyAlignment="1">
      <alignment horizontal="center" vertical="center"/>
    </xf>
    <xf numFmtId="0" fontId="82" fillId="0" borderId="74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42" xfId="0" applyFont="1" applyFill="1" applyBorder="1" applyAlignment="1">
      <alignment horizontal="center" vertical="center" wrapText="1"/>
    </xf>
    <xf numFmtId="0" fontId="82" fillId="0" borderId="59" xfId="0" applyFont="1" applyFill="1" applyBorder="1" applyAlignment="1">
      <alignment horizontal="center" vertical="center"/>
    </xf>
    <xf numFmtId="0" fontId="82" fillId="0" borderId="74" xfId="0" applyFont="1" applyFill="1" applyBorder="1" applyAlignment="1">
      <alignment horizontal="center" vertical="center" wrapText="1"/>
    </xf>
    <xf numFmtId="0" fontId="82" fillId="0" borderId="86" xfId="0" applyFont="1" applyFill="1" applyBorder="1" applyAlignment="1">
      <alignment horizontal="center" vertical="center"/>
    </xf>
    <xf numFmtId="0" fontId="82" fillId="0" borderId="87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 wrapText="1"/>
    </xf>
    <xf numFmtId="0" fontId="82" fillId="0" borderId="77" xfId="0" applyFont="1" applyFill="1" applyBorder="1" applyAlignment="1">
      <alignment horizontal="center" vertical="center"/>
    </xf>
    <xf numFmtId="0" fontId="173" fillId="0" borderId="28" xfId="2753" applyFont="1" applyBorder="1" applyAlignment="1">
      <alignment horizontal="center" vertical="center"/>
    </xf>
    <xf numFmtId="214" fontId="57" fillId="0" borderId="7" xfId="2753" applyNumberFormat="1" applyBorder="1" applyAlignment="1">
      <alignment horizontal="center" vertical="center"/>
    </xf>
    <xf numFmtId="214" fontId="57" fillId="0" borderId="7" xfId="2753" applyNumberFormat="1" applyBorder="1" applyAlignment="1">
      <alignment horizontal="center" vertical="center" wrapText="1"/>
    </xf>
    <xf numFmtId="0" fontId="87" fillId="0" borderId="0" xfId="645" applyFont="1" applyBorder="1" applyAlignment="1">
      <alignment horizontal="center" vertical="center"/>
    </xf>
    <xf numFmtId="41" fontId="84" fillId="60" borderId="7" xfId="645" applyNumberFormat="1" applyFont="1" applyFill="1" applyBorder="1" applyAlignment="1">
      <alignment horizontal="center" vertical="center"/>
    </xf>
    <xf numFmtId="0" fontId="84" fillId="60" borderId="7" xfId="645" applyFont="1" applyFill="1" applyBorder="1" applyAlignment="1">
      <alignment horizontal="center" vertical="center"/>
    </xf>
    <xf numFmtId="0" fontId="84" fillId="60" borderId="72" xfId="645" applyFont="1" applyFill="1" applyBorder="1" applyAlignment="1">
      <alignment horizontal="center" vertical="center"/>
    </xf>
    <xf numFmtId="41" fontId="84" fillId="60" borderId="72" xfId="645" applyNumberFormat="1" applyFont="1" applyFill="1" applyBorder="1" applyAlignment="1">
      <alignment horizontal="center" vertical="center"/>
    </xf>
    <xf numFmtId="0" fontId="18" fillId="0" borderId="41" xfId="645" applyFont="1" applyFill="1" applyBorder="1" applyAlignment="1">
      <alignment horizontal="center" vertical="center"/>
    </xf>
    <xf numFmtId="0" fontId="54" fillId="0" borderId="31" xfId="645" applyFont="1" applyFill="1" applyBorder="1" applyAlignment="1">
      <alignment horizontal="center" vertical="center"/>
    </xf>
    <xf numFmtId="0" fontId="58" fillId="0" borderId="0" xfId="645" applyFont="1" applyFill="1" applyBorder="1" applyAlignment="1">
      <alignment horizontal="center" vertical="center"/>
    </xf>
    <xf numFmtId="0" fontId="54" fillId="0" borderId="34" xfId="645" applyFont="1" applyFill="1" applyBorder="1" applyAlignment="1">
      <alignment horizontal="center" vertical="center"/>
    </xf>
    <xf numFmtId="177" fontId="54" fillId="0" borderId="34" xfId="645" applyNumberFormat="1" applyFont="1" applyFill="1" applyBorder="1" applyAlignment="1">
      <alignment horizontal="center" vertical="center"/>
    </xf>
    <xf numFmtId="0" fontId="54" fillId="0" borderId="40" xfId="645" applyFont="1" applyFill="1" applyBorder="1" applyAlignment="1">
      <alignment horizontal="center" vertical="center"/>
    </xf>
    <xf numFmtId="0" fontId="54" fillId="0" borderId="30" xfId="645" applyFont="1" applyFill="1" applyBorder="1" applyAlignment="1">
      <alignment horizontal="center" vertical="center"/>
    </xf>
    <xf numFmtId="0" fontId="54" fillId="0" borderId="3" xfId="645" applyFont="1" applyFill="1" applyBorder="1" applyAlignment="1">
      <alignment horizontal="center" vertical="center"/>
    </xf>
    <xf numFmtId="0" fontId="54" fillId="0" borderId="34" xfId="645" applyFont="1" applyFill="1" applyBorder="1" applyAlignment="1">
      <alignment horizontal="center" vertical="center" wrapText="1"/>
    </xf>
    <xf numFmtId="0" fontId="54" fillId="0" borderId="3" xfId="645" applyFont="1" applyFill="1" applyBorder="1" applyAlignment="1">
      <alignment horizontal="center" vertical="center" wrapText="1"/>
    </xf>
    <xf numFmtId="0" fontId="86" fillId="0" borderId="44" xfId="646" applyFont="1" applyBorder="1" applyAlignment="1">
      <alignment horizontal="center" vertical="center"/>
    </xf>
    <xf numFmtId="0" fontId="86" fillId="0" borderId="0" xfId="646" applyFont="1" applyBorder="1" applyAlignment="1">
      <alignment horizontal="center" vertical="center"/>
    </xf>
    <xf numFmtId="0" fontId="86" fillId="0" borderId="43" xfId="646" applyFont="1" applyBorder="1" applyAlignment="1">
      <alignment horizontal="center" vertical="center"/>
    </xf>
  </cellXfs>
  <cellStyles count="2758">
    <cellStyle name="_x0002__x0002__x0007__x0010__x0001__x0001__x0007_" xfId="1" xr:uid="{00000000-0005-0000-0000-000000000000}"/>
    <cellStyle name="          _x000d__x000a_386grabber=vga.3gr_x000d__x000a_" xfId="824" xr:uid="{00000000-0005-0000-0000-000001000000}"/>
    <cellStyle name=" bolted_'98지하철1,2호선 구조물균열누수보수공사" xfId="2" xr:uid="{00000000-0005-0000-0000-000002000000}"/>
    <cellStyle name="#,##0" xfId="825" xr:uid="{00000000-0005-0000-0000-000003000000}"/>
    <cellStyle name="$" xfId="826" xr:uid="{00000000-0005-0000-0000-000004000000}"/>
    <cellStyle name="$_db진흥" xfId="827" xr:uid="{00000000-0005-0000-0000-000005000000}"/>
    <cellStyle name="$_SE40" xfId="828" xr:uid="{00000000-0005-0000-0000-000006000000}"/>
    <cellStyle name="$_견적2" xfId="829" xr:uid="{00000000-0005-0000-0000-000007000000}"/>
    <cellStyle name="$_기아" xfId="830" xr:uid="{00000000-0005-0000-0000-000008000000}"/>
    <cellStyle name="(##.00)" xfId="831" xr:uid="{00000000-0005-0000-0000-000009000000}"/>
    <cellStyle name="(△콤마)" xfId="832" xr:uid="{00000000-0005-0000-0000-00000A000000}"/>
    <cellStyle name="(백분율)" xfId="833" xr:uid="{00000000-0005-0000-0000-00000B000000}"/>
    <cellStyle name="(콤마)" xfId="834" xr:uid="{00000000-0005-0000-0000-00000C000000}"/>
    <cellStyle name="(표준)" xfId="835" xr:uid="{00000000-0005-0000-0000-00000D000000}"/>
    <cellStyle name=")" xfId="3" xr:uid="{00000000-0005-0000-0000-00000E000000}"/>
    <cellStyle name="??&amp;O?&amp;H?_x0008__x000f__x0007_?_x0007__x0001__x0001_" xfId="4" xr:uid="{00000000-0005-0000-0000-00000F000000}"/>
    <cellStyle name="??&amp;O?&amp;H?_x0008_??_x0007__x0001__x0001_" xfId="5" xr:uid="{00000000-0005-0000-0000-000010000000}"/>
    <cellStyle name="??&amp;쏗?뷐9_x0008__x0011__x0007_?_x0007__x0001__x0001_" xfId="836" xr:uid="{00000000-0005-0000-0000-000011000000}"/>
    <cellStyle name="?W?_laroux" xfId="837" xr:uid="{00000000-0005-0000-0000-000012000000}"/>
    <cellStyle name="_0501 계약내역서" xfId="838" xr:uid="{00000000-0005-0000-0000-000013000000}"/>
    <cellStyle name="_0501 계약내역서_0501 설계변경내역서" xfId="839" xr:uid="{00000000-0005-0000-0000-000014000000}"/>
    <cellStyle name="_0501 계약내역서_0501 설계변경내역서_0501 설계변경내역서" xfId="840" xr:uid="{00000000-0005-0000-0000-000015000000}"/>
    <cellStyle name="_0501 계약내역서_0501 설계변경내역서_0501 설계변경내역서_설계변경내역서(수정)-8월12접수" xfId="841" xr:uid="{00000000-0005-0000-0000-000016000000}"/>
    <cellStyle name="_0501 계약내역서_설계변경내역서(수정)-8월12접수" xfId="842" xr:uid="{00000000-0005-0000-0000-000017000000}"/>
    <cellStyle name="_0501 설계변경내역서" xfId="843" xr:uid="{00000000-0005-0000-0000-000018000000}"/>
    <cellStyle name="_0501 설계변경내역서_0501 설계변경내역서" xfId="844" xr:uid="{00000000-0005-0000-0000-000019000000}"/>
    <cellStyle name="_0501 설계변경내역서_0501 설계변경내역서_0501 설계변경내역서" xfId="845" xr:uid="{00000000-0005-0000-0000-00001A000000}"/>
    <cellStyle name="_0501 설계변경내역서_0501 설계변경내역서_0501 설계변경내역서_설계변경내역서(수정)-8월12접수" xfId="846" xr:uid="{00000000-0005-0000-0000-00001B000000}"/>
    <cellStyle name="_0501 설계변경내역서_설계변경내역서(수정)-8월12접수" xfId="847" xr:uid="{00000000-0005-0000-0000-00001C000000}"/>
    <cellStyle name="_11111" xfId="848" xr:uid="{00000000-0005-0000-0000-00001D000000}"/>
    <cellStyle name="_1월회비내역 (2)" xfId="700" xr:uid="{00000000-0005-0000-0000-00001E000000}"/>
    <cellStyle name="_2-4.상반기실적부문별요약" xfId="6" xr:uid="{00000000-0005-0000-0000-00001F000000}"/>
    <cellStyle name="_2-4.상반기실적부문별요약(표지및목차포함)" xfId="7" xr:uid="{00000000-0005-0000-0000-000020000000}"/>
    <cellStyle name="_2-4.상반기실적부문별요약(표지및목차포함)_1" xfId="8" xr:uid="{00000000-0005-0000-0000-000021000000}"/>
    <cellStyle name="_2-4.상반기실적부문별요약_1" xfId="9" xr:uid="{00000000-0005-0000-0000-000022000000}"/>
    <cellStyle name="_3_DATA 통합운영 시스템 내역서_421" xfId="849" xr:uid="{00000000-0005-0000-0000-000023000000}"/>
    <cellStyle name="_3_DATA 통합운영 시스템 내역서_421_계약내역-관급-총괄" xfId="850" xr:uid="{00000000-0005-0000-0000-000024000000}"/>
    <cellStyle name="_3_자양취수장 내역서3" xfId="851" xr:uid="{00000000-0005-0000-0000-000025000000}"/>
    <cellStyle name="_3_자양취수장 내역서3_계약내역-관급-총괄" xfId="852" xr:uid="{00000000-0005-0000-0000-000026000000}"/>
    <cellStyle name="_4메인압력설계" xfId="853" xr:uid="{00000000-0005-0000-0000-000027000000}"/>
    <cellStyle name="_5T감시제어설계" xfId="854" xr:uid="{00000000-0005-0000-0000-000028000000}"/>
    <cellStyle name="_'99상반기경영개선활동결과(게시용)" xfId="10" xr:uid="{00000000-0005-0000-0000-000029000000}"/>
    <cellStyle name="_Book1" xfId="855" xr:uid="{00000000-0005-0000-0000-00002A000000}"/>
    <cellStyle name="_DATA저장시스템물량내역서_광암06" xfId="856" xr:uid="{00000000-0005-0000-0000-00002B000000}"/>
    <cellStyle name="_DATA저장시스템물량내역서_광암06_3_DATA 통합운영 시스템 내역서_421" xfId="857" xr:uid="{00000000-0005-0000-0000-00002C000000}"/>
    <cellStyle name="_DATA저장시스템물량내역서_광암06_3_DATA 통합운영 시스템 내역서_421_계약내역-관급-총괄" xfId="858" xr:uid="{00000000-0005-0000-0000-00002D000000}"/>
    <cellStyle name="_DATA저장시스템물량내역서_광암06_3_자양취수장 내역서3" xfId="859" xr:uid="{00000000-0005-0000-0000-00002E000000}"/>
    <cellStyle name="_DATA저장시스템물량내역서_광암06_3_자양취수장 내역서3_계약내역-관급-총괄" xfId="860" xr:uid="{00000000-0005-0000-0000-00002F000000}"/>
    <cellStyle name="_DATA저장시스템물량내역서_광암06_계약내역-관급-총괄" xfId="861" xr:uid="{00000000-0005-0000-0000-000030000000}"/>
    <cellStyle name="_MSP정산초안1" xfId="862" xr:uid="{00000000-0005-0000-0000-000031000000}"/>
    <cellStyle name="_QQQ" xfId="863" xr:uid="{00000000-0005-0000-0000-000032000000}"/>
    <cellStyle name="_tm견적" xfId="864" xr:uid="{00000000-0005-0000-0000-000033000000}"/>
    <cellStyle name="_건축전기공사(통합0731)" xfId="865" xr:uid="{00000000-0005-0000-0000-000034000000}"/>
    <cellStyle name="_경영개선활동상반기실적(990708)" xfId="11" xr:uid="{00000000-0005-0000-0000-000035000000}"/>
    <cellStyle name="_경영개선활동상반기실적(990708)_1" xfId="12" xr:uid="{00000000-0005-0000-0000-000036000000}"/>
    <cellStyle name="_경영개선활동상반기실적(990708)_2" xfId="13" xr:uid="{00000000-0005-0000-0000-000037000000}"/>
    <cellStyle name="_경영개선활성화방안(990802)" xfId="14" xr:uid="{00000000-0005-0000-0000-000038000000}"/>
    <cellStyle name="_경영개선활성화방안(990802)_1" xfId="15" xr:uid="{00000000-0005-0000-0000-000039000000}"/>
    <cellStyle name="_경주산내하수종말처리장계장공사1(2001-11-09)" xfId="866" xr:uid="{00000000-0005-0000-0000-00003A000000}"/>
    <cellStyle name="_경주산내하수종말처리장계장공사1(2001-11-09)_xx구청_자동제어_내역서" xfId="867" xr:uid="{00000000-0005-0000-0000-00003B000000}"/>
    <cellStyle name="_경주산내하수종말처리장계장공사1(2001-11-09)_공사품적용_야탑가압장_내역서" xfId="868" xr:uid="{00000000-0005-0000-0000-00003C000000}"/>
    <cellStyle name="_경주산내하수종말처리장계장공사1(2001-11-09)_ㅁㅁ성남수도_여과지내역서" xfId="869" xr:uid="{00000000-0005-0000-0000-00003D000000}"/>
    <cellStyle name="_경주산내하수종말처리장계장공사1(2001-11-09)_최종_야탑가압장_내역서" xfId="870" xr:uid="{00000000-0005-0000-0000-00003E000000}"/>
    <cellStyle name="_계약내역-관급-총괄" xfId="871" xr:uid="{00000000-0005-0000-0000-00003F000000}"/>
    <cellStyle name="_계측기설계서(2006.02.24)" xfId="872" xr:uid="{00000000-0005-0000-0000-000040000000}"/>
    <cellStyle name="_계측기설계서(2006.03.07)" xfId="873" xr:uid="{00000000-0005-0000-0000-000041000000}"/>
    <cellStyle name="_계측기설계서(2006.03.08)" xfId="874" xr:uid="{00000000-0005-0000-0000-000042000000}"/>
    <cellStyle name="_계측기설계서(2006.03.08)_1" xfId="875" xr:uid="{00000000-0005-0000-0000-000043000000}"/>
    <cellStyle name="_계측기설계서(2006.03.08)_계측기설계서(2006.03.11)-4" xfId="876" xr:uid="{00000000-0005-0000-0000-000044000000}"/>
    <cellStyle name="_공사원가계산서_06.09.23_3개소" xfId="877" xr:uid="{00000000-0005-0000-0000-000045000000}"/>
    <cellStyle name="_광교정수장  _ 내역서" xfId="878" xr:uid="{00000000-0005-0000-0000-000046000000}"/>
    <cellStyle name="_광교정수장 및 배수지 원격제어 시스템 설치공사 내역서" xfId="879" xr:uid="{00000000-0005-0000-0000-000047000000}"/>
    <cellStyle name="_광암변전실탈수기동_물량내역서" xfId="880" xr:uid="{00000000-0005-0000-0000-000048000000}"/>
    <cellStyle name="_광암변전실탈수기동_물량내역서_3_DATA 통합운영 시스템 내역서_421" xfId="881" xr:uid="{00000000-0005-0000-0000-000049000000}"/>
    <cellStyle name="_광암변전실탈수기동_물량내역서_3_DATA 통합운영 시스템 내역서_421_계약내역-관급-총괄" xfId="882" xr:uid="{00000000-0005-0000-0000-00004A000000}"/>
    <cellStyle name="_광암변전실탈수기동_물량내역서_3_자양취수장 내역서3" xfId="883" xr:uid="{00000000-0005-0000-0000-00004B000000}"/>
    <cellStyle name="_광암변전실탈수기동_물량내역서_3_자양취수장 내역서3_계약내역-관급-총괄" xfId="884" xr:uid="{00000000-0005-0000-0000-00004C000000}"/>
    <cellStyle name="_광암변전실탈수기동_물량내역서_계약내역-관급-총괄" xfId="885" xr:uid="{00000000-0005-0000-0000-00004D000000}"/>
    <cellStyle name="_광암변전실탈수기동_물량내역서02" xfId="886" xr:uid="{00000000-0005-0000-0000-00004E000000}"/>
    <cellStyle name="_광암변전실탈수기동_물량내역서02_3_DATA 통합운영 시스템 내역서_421" xfId="887" xr:uid="{00000000-0005-0000-0000-00004F000000}"/>
    <cellStyle name="_광암변전실탈수기동_물량내역서02_3_DATA 통합운영 시스템 내역서_421_계약내역-관급-총괄" xfId="888" xr:uid="{00000000-0005-0000-0000-000050000000}"/>
    <cellStyle name="_광암변전실탈수기동_물량내역서02_3_자양취수장 내역서3" xfId="889" xr:uid="{00000000-0005-0000-0000-000051000000}"/>
    <cellStyle name="_광암변전실탈수기동_물량내역서02_3_자양취수장 내역서3_계약내역-관급-총괄" xfId="890" xr:uid="{00000000-0005-0000-0000-000052000000}"/>
    <cellStyle name="_광암변전실탈수기동_물량내역서02_계약내역-관급-총괄" xfId="891" xr:uid="{00000000-0005-0000-0000-000053000000}"/>
    <cellStyle name="_내역서갑지" xfId="892" xr:uid="{00000000-0005-0000-0000-000054000000}"/>
    <cellStyle name="_내역서갑지(전기)" xfId="893" xr:uid="{00000000-0005-0000-0000-000055000000}"/>
    <cellStyle name="_네트워크 개선 물량 및 가격(CiscoNortel)_콤텍시스템" xfId="894" xr:uid="{00000000-0005-0000-0000-000056000000}"/>
    <cellStyle name="_링네트견적(최종수정)" xfId="895" xr:uid="{00000000-0005-0000-0000-000057000000}"/>
    <cellStyle name="_문경정수장설계서(2006.03.08)제출용" xfId="896" xr:uid="{00000000-0005-0000-0000-000058000000}"/>
    <cellStyle name="_민원관련 2단계 수도부지 정비공사" xfId="897" xr:uid="{00000000-0005-0000-0000-000059000000}"/>
    <cellStyle name="_방류수수질계측기설계서(강북)" xfId="898" xr:uid="{00000000-0005-0000-0000-00005A000000}"/>
    <cellStyle name="_배수펌프설계서(최종)수정" xfId="899" xr:uid="{00000000-0005-0000-0000-00005B000000}"/>
    <cellStyle name="_배출수동설계" xfId="900" xr:uid="{00000000-0005-0000-0000-00005C000000}"/>
    <cellStyle name="_별첨(계획서및실적서양식)" xfId="16" xr:uid="{00000000-0005-0000-0000-00005D000000}"/>
    <cellStyle name="_별첨(계획서및실적서양식)_1" xfId="17" xr:uid="{00000000-0005-0000-0000-00005E000000}"/>
    <cellStyle name="_상수도(대홍)" xfId="901" xr:uid="{00000000-0005-0000-0000-00005F000000}"/>
    <cellStyle name="_상수도(대홍)_각사별 원가배분(04.02월)" xfId="902" xr:uid="{00000000-0005-0000-0000-000060000000}"/>
    <cellStyle name="_상수도(대홍)_각사별 원가배분(04.04월)" xfId="903" xr:uid="{00000000-0005-0000-0000-000061000000}"/>
    <cellStyle name="_상수도(대홍)_각사별 원가배분(04.05월)" xfId="904" xr:uid="{00000000-0005-0000-0000-000062000000}"/>
    <cellStyle name="_상수도(대홍)_각사별 원가배분(04.07월)" xfId="905" xr:uid="{00000000-0005-0000-0000-000063000000}"/>
    <cellStyle name="_상수도(대홍)_각사별 원가배분(04.10월)" xfId="906" xr:uid="{00000000-0005-0000-0000-000064000000}"/>
    <cellStyle name="_상수도(대홍)_각사별 원가배분(04.11월)" xfId="907" xr:uid="{00000000-0005-0000-0000-000065000000}"/>
    <cellStyle name="_상수도(대홍)_경기북부2차도급내역(분류체계)" xfId="908" xr:uid="{00000000-0005-0000-0000-000066000000}"/>
    <cellStyle name="_상수도(대홍)_경기북부2차도급내역(분류체계)_각사별 원가배분(04.02월)" xfId="909" xr:uid="{00000000-0005-0000-0000-000067000000}"/>
    <cellStyle name="_상수도(대홍)_경기북부2차도급내역(분류체계)_각사별 원가배분(04.04월)" xfId="910" xr:uid="{00000000-0005-0000-0000-000068000000}"/>
    <cellStyle name="_상수도(대홍)_경기북부2차도급내역(분류체계)_각사별 원가배분(04.05월)" xfId="911" xr:uid="{00000000-0005-0000-0000-000069000000}"/>
    <cellStyle name="_상수도(대홍)_경기북부2차도급내역(분류체계)_각사별 원가배분(04.07월)" xfId="912" xr:uid="{00000000-0005-0000-0000-00006A000000}"/>
    <cellStyle name="_상수도(대홍)_경기북부2차도급내역(분류체계)_각사별 원가배분(04.10월)" xfId="913" xr:uid="{00000000-0005-0000-0000-00006B000000}"/>
    <cellStyle name="_상수도(대홍)_경기북부2차도급내역(분류체계)_각사별 원가배분(04.11월)" xfId="914" xr:uid="{00000000-0005-0000-0000-00006C000000}"/>
    <cellStyle name="_상수도(대홍)_경기북부2차도급내역(분류체계)_기성청구(첨부양식)" xfId="915" xr:uid="{00000000-0005-0000-0000-00006D000000}"/>
    <cellStyle name="_상수도(대홍)_경기북부2차도급내역(분류체계)_원가배분(04(1).12월)" xfId="916" xr:uid="{00000000-0005-0000-0000-00006E000000}"/>
    <cellStyle name="_상수도(대홍)_기성청구(첨부양식)" xfId="917" xr:uid="{00000000-0005-0000-0000-00006F000000}"/>
    <cellStyle name="_상수도(대홍)_도급내역서(1차계약분)" xfId="918" xr:uid="{00000000-0005-0000-0000-000070000000}"/>
    <cellStyle name="_상수도(대홍)_도급내역서(1차계약분)_각사별 원가배분(04.02월)" xfId="919" xr:uid="{00000000-0005-0000-0000-000071000000}"/>
    <cellStyle name="_상수도(대홍)_도급내역서(1차계약분)_각사별 원가배분(04.04월)" xfId="920" xr:uid="{00000000-0005-0000-0000-000072000000}"/>
    <cellStyle name="_상수도(대홍)_도급내역서(1차계약분)_각사별 원가배분(04.05월)" xfId="921" xr:uid="{00000000-0005-0000-0000-000073000000}"/>
    <cellStyle name="_상수도(대홍)_도급내역서(1차계약분)_각사별 원가배분(04.07월)" xfId="922" xr:uid="{00000000-0005-0000-0000-000074000000}"/>
    <cellStyle name="_상수도(대홍)_도급내역서(1차계약분)_각사별 원가배분(04.10월)" xfId="923" xr:uid="{00000000-0005-0000-0000-000075000000}"/>
    <cellStyle name="_상수도(대홍)_도급내역서(1차계약분)_각사별 원가배분(04.11월)" xfId="924" xr:uid="{00000000-0005-0000-0000-000076000000}"/>
    <cellStyle name="_상수도(대홍)_도급내역서(1차계약분)_기성청구(첨부양식)" xfId="925" xr:uid="{00000000-0005-0000-0000-000077000000}"/>
    <cellStyle name="_상수도(대홍)_도급내역서(1차계약분)_원가배분(04(1).12월)" xfId="926" xr:uid="{00000000-0005-0000-0000-000078000000}"/>
    <cellStyle name="_상수도(대홍)_원가배분(04(1).12월)" xfId="927" xr:uid="{00000000-0005-0000-0000-000079000000}"/>
    <cellStyle name="_설계내역서(2005.03.28)-성남에서(최종)" xfId="928" xr:uid="{00000000-0005-0000-0000-00007A000000}"/>
    <cellStyle name="_설계변경0913" xfId="929" xr:uid="{00000000-0005-0000-0000-00007B000000}"/>
    <cellStyle name="_설계서-최종제출" xfId="930" xr:uid="{00000000-0005-0000-0000-00007C000000}"/>
    <cellStyle name="_성남" xfId="931" xr:uid="{00000000-0005-0000-0000-00007D000000}"/>
    <cellStyle name="_성남분기점계측설비설계" xfId="932" xr:uid="{00000000-0005-0000-0000-00007E000000}"/>
    <cellStyle name="_소프트웨어 산출내역(광암)" xfId="933" xr:uid="{00000000-0005-0000-0000-00007F000000}"/>
    <cellStyle name="_소프트웨어산출(05년기준)" xfId="934" xr:uid="{00000000-0005-0000-0000-000080000000}"/>
    <cellStyle name="_수도권1~6계측설비설계" xfId="935" xr:uid="{00000000-0005-0000-0000-000081000000}"/>
    <cellStyle name="_수도권1~6계측설비설계(수정)" xfId="936" xr:uid="{00000000-0005-0000-0000-000082000000}"/>
    <cellStyle name="_수량산출서" xfId="937" xr:uid="{00000000-0005-0000-0000-000083000000}"/>
    <cellStyle name="_수정본 - 배출수동설계" xfId="938" xr:uid="{00000000-0005-0000-0000-000084000000}"/>
    <cellStyle name="_수통압력설계서최종" xfId="939" xr:uid="{00000000-0005-0000-0000-000085000000}"/>
    <cellStyle name="_압력설계서(최종)" xfId="940" xr:uid="{00000000-0005-0000-0000-000086000000}"/>
    <cellStyle name="_양식" xfId="18" xr:uid="{00000000-0005-0000-0000-000087000000}"/>
    <cellStyle name="_양식_1" xfId="19" xr:uid="{00000000-0005-0000-0000-000088000000}"/>
    <cellStyle name="_양식_2" xfId="20" xr:uid="{00000000-0005-0000-0000-000089000000}"/>
    <cellStyle name="_영통배수지_06.09.18" xfId="941" xr:uid="{00000000-0005-0000-0000-00008A000000}"/>
    <cellStyle name="_요금고지유량계계약" xfId="942" xr:uid="{00000000-0005-0000-0000-00008B000000}"/>
    <cellStyle name="_유첨3(서식)" xfId="21" xr:uid="{00000000-0005-0000-0000-00008C000000}"/>
    <cellStyle name="_유첨3(서식)_1" xfId="22" xr:uid="{00000000-0005-0000-0000-00008D000000}"/>
    <cellStyle name="_이의가압장_06.09.18" xfId="943" xr:uid="{00000000-0005-0000-0000-00008E000000}"/>
    <cellStyle name="_인원계획표 " xfId="944" xr:uid="{00000000-0005-0000-0000-00008F000000}"/>
    <cellStyle name="_인원계획표 _xx구청_자동제어_내역서" xfId="945" xr:uid="{00000000-0005-0000-0000-000090000000}"/>
    <cellStyle name="_인원계획표 _각사별 원가배분(04.02월)" xfId="946" xr:uid="{00000000-0005-0000-0000-000091000000}"/>
    <cellStyle name="_인원계획표 _각사별 원가배분(04.04월)" xfId="947" xr:uid="{00000000-0005-0000-0000-000092000000}"/>
    <cellStyle name="_인원계획표 _각사별 원가배분(04.05월)" xfId="948" xr:uid="{00000000-0005-0000-0000-000093000000}"/>
    <cellStyle name="_인원계획표 _각사별 원가배분(04.07월)" xfId="949" xr:uid="{00000000-0005-0000-0000-000094000000}"/>
    <cellStyle name="_인원계획표 _각사별 원가배분(04.10월)" xfId="950" xr:uid="{00000000-0005-0000-0000-000095000000}"/>
    <cellStyle name="_인원계획표 _각사별 원가배분(04.11월)" xfId="951" xr:uid="{00000000-0005-0000-0000-000096000000}"/>
    <cellStyle name="_인원계획표 _경기북부2차도급내역(분류체계)" xfId="952" xr:uid="{00000000-0005-0000-0000-000097000000}"/>
    <cellStyle name="_인원계획표 _경기북부2차도급내역(분류체계)_각사별 원가배분(04.02월)" xfId="953" xr:uid="{00000000-0005-0000-0000-000098000000}"/>
    <cellStyle name="_인원계획표 _경기북부2차도급내역(분류체계)_각사별 원가배분(04.04월)" xfId="954" xr:uid="{00000000-0005-0000-0000-000099000000}"/>
    <cellStyle name="_인원계획표 _경기북부2차도급내역(분류체계)_각사별 원가배분(04.05월)" xfId="955" xr:uid="{00000000-0005-0000-0000-00009A000000}"/>
    <cellStyle name="_인원계획표 _경기북부2차도급내역(분류체계)_각사별 원가배분(04.07월)" xfId="956" xr:uid="{00000000-0005-0000-0000-00009B000000}"/>
    <cellStyle name="_인원계획표 _경기북부2차도급내역(분류체계)_각사별 원가배분(04.10월)" xfId="957" xr:uid="{00000000-0005-0000-0000-00009C000000}"/>
    <cellStyle name="_인원계획표 _경기북부2차도급내역(분류체계)_각사별 원가배분(04.11월)" xfId="958" xr:uid="{00000000-0005-0000-0000-00009D000000}"/>
    <cellStyle name="_인원계획표 _경기북부2차도급내역(분류체계)_기성청구(첨부양식)" xfId="959" xr:uid="{00000000-0005-0000-0000-00009E000000}"/>
    <cellStyle name="_인원계획표 _경기북부2차도급내역(분류체계)_원가배분(04(1).12월)" xfId="960" xr:uid="{00000000-0005-0000-0000-00009F000000}"/>
    <cellStyle name="_인원계획표 _공사품적용_야탑가압장_내역서" xfId="961" xr:uid="{00000000-0005-0000-0000-0000A0000000}"/>
    <cellStyle name="_인원계획표 _기성청구(첨부양식)" xfId="962" xr:uid="{00000000-0005-0000-0000-0000A1000000}"/>
    <cellStyle name="_인원계획표 _도급내역서(1차계약분)" xfId="963" xr:uid="{00000000-0005-0000-0000-0000A2000000}"/>
    <cellStyle name="_인원계획표 _도급내역서(1차계약분)_각사별 원가배분(04.02월)" xfId="964" xr:uid="{00000000-0005-0000-0000-0000A3000000}"/>
    <cellStyle name="_인원계획표 _도급내역서(1차계약분)_각사별 원가배분(04.04월)" xfId="965" xr:uid="{00000000-0005-0000-0000-0000A4000000}"/>
    <cellStyle name="_인원계획표 _도급내역서(1차계약분)_각사별 원가배분(04.05월)" xfId="966" xr:uid="{00000000-0005-0000-0000-0000A5000000}"/>
    <cellStyle name="_인원계획표 _도급내역서(1차계약분)_각사별 원가배분(04.07월)" xfId="967" xr:uid="{00000000-0005-0000-0000-0000A6000000}"/>
    <cellStyle name="_인원계획표 _도급내역서(1차계약분)_각사별 원가배분(04.10월)" xfId="968" xr:uid="{00000000-0005-0000-0000-0000A7000000}"/>
    <cellStyle name="_인원계획표 _도급내역서(1차계약분)_각사별 원가배분(04.11월)" xfId="969" xr:uid="{00000000-0005-0000-0000-0000A8000000}"/>
    <cellStyle name="_인원계획표 _도급내역서(1차계약분)_기성청구(첨부양식)" xfId="970" xr:uid="{00000000-0005-0000-0000-0000A9000000}"/>
    <cellStyle name="_인원계획표 _도급내역서(1차계약분)_원가배분(04(1).12월)" xfId="971" xr:uid="{00000000-0005-0000-0000-0000AA000000}"/>
    <cellStyle name="_인원계획표 _ㅁㅁ성남수도_여과지내역서" xfId="972" xr:uid="{00000000-0005-0000-0000-0000AB000000}"/>
    <cellStyle name="_인원계획표 _원가배분(04(1).12월)" xfId="973" xr:uid="{00000000-0005-0000-0000-0000AC000000}"/>
    <cellStyle name="_인원계획표 _적격 " xfId="974" xr:uid="{00000000-0005-0000-0000-0000AD000000}"/>
    <cellStyle name="_인원계획표 _적격 _각사별 원가배분(04.02월)" xfId="975" xr:uid="{00000000-0005-0000-0000-0000AE000000}"/>
    <cellStyle name="_인원계획표 _적격 _각사별 원가배분(04.04월)" xfId="976" xr:uid="{00000000-0005-0000-0000-0000AF000000}"/>
    <cellStyle name="_인원계획표 _적격 _각사별 원가배분(04.05월)" xfId="977" xr:uid="{00000000-0005-0000-0000-0000B0000000}"/>
    <cellStyle name="_인원계획표 _적격 _각사별 원가배분(04.07월)" xfId="978" xr:uid="{00000000-0005-0000-0000-0000B1000000}"/>
    <cellStyle name="_인원계획표 _적격 _각사별 원가배분(04.10월)" xfId="979" xr:uid="{00000000-0005-0000-0000-0000B2000000}"/>
    <cellStyle name="_인원계획표 _적격 _각사별 원가배분(04.11월)" xfId="980" xr:uid="{00000000-0005-0000-0000-0000B3000000}"/>
    <cellStyle name="_인원계획표 _적격 _경기북부2차도급내역(분류체계)" xfId="981" xr:uid="{00000000-0005-0000-0000-0000B4000000}"/>
    <cellStyle name="_인원계획표 _적격 _경기북부2차도급내역(분류체계)_각사별 원가배분(04.02월)" xfId="982" xr:uid="{00000000-0005-0000-0000-0000B5000000}"/>
    <cellStyle name="_인원계획표 _적격 _경기북부2차도급내역(분류체계)_각사별 원가배분(04.04월)" xfId="983" xr:uid="{00000000-0005-0000-0000-0000B6000000}"/>
    <cellStyle name="_인원계획표 _적격 _경기북부2차도급내역(분류체계)_각사별 원가배분(04.05월)" xfId="984" xr:uid="{00000000-0005-0000-0000-0000B7000000}"/>
    <cellStyle name="_인원계획표 _적격 _경기북부2차도급내역(분류체계)_각사별 원가배분(04.07월)" xfId="985" xr:uid="{00000000-0005-0000-0000-0000B8000000}"/>
    <cellStyle name="_인원계획표 _적격 _경기북부2차도급내역(분류체계)_각사별 원가배분(04.10월)" xfId="986" xr:uid="{00000000-0005-0000-0000-0000B9000000}"/>
    <cellStyle name="_인원계획표 _적격 _경기북부2차도급내역(분류체계)_각사별 원가배분(04.11월)" xfId="987" xr:uid="{00000000-0005-0000-0000-0000BA000000}"/>
    <cellStyle name="_인원계획표 _적격 _경기북부2차도급내역(분류체계)_기성청구(첨부양식)" xfId="988" xr:uid="{00000000-0005-0000-0000-0000BB000000}"/>
    <cellStyle name="_인원계획표 _적격 _경기북부2차도급내역(분류체계)_원가배분(04(1).12월)" xfId="989" xr:uid="{00000000-0005-0000-0000-0000BC000000}"/>
    <cellStyle name="_인원계획표 _적격 _기성청구(첨부양식)" xfId="990" xr:uid="{00000000-0005-0000-0000-0000BD000000}"/>
    <cellStyle name="_인원계획표 _적격 _도급내역서(1차계약분)" xfId="991" xr:uid="{00000000-0005-0000-0000-0000BE000000}"/>
    <cellStyle name="_인원계획표 _적격 _도급내역서(1차계약분)_각사별 원가배분(04.02월)" xfId="992" xr:uid="{00000000-0005-0000-0000-0000BF000000}"/>
    <cellStyle name="_인원계획표 _적격 _도급내역서(1차계약분)_각사별 원가배분(04.04월)" xfId="993" xr:uid="{00000000-0005-0000-0000-0000C0000000}"/>
    <cellStyle name="_인원계획표 _적격 _도급내역서(1차계약분)_각사별 원가배분(04.05월)" xfId="994" xr:uid="{00000000-0005-0000-0000-0000C1000000}"/>
    <cellStyle name="_인원계획표 _적격 _도급내역서(1차계약분)_각사별 원가배분(04.07월)" xfId="995" xr:uid="{00000000-0005-0000-0000-0000C2000000}"/>
    <cellStyle name="_인원계획표 _적격 _도급내역서(1차계약분)_각사별 원가배분(04.10월)" xfId="996" xr:uid="{00000000-0005-0000-0000-0000C3000000}"/>
    <cellStyle name="_인원계획표 _적격 _도급내역서(1차계약분)_각사별 원가배분(04.11월)" xfId="997" xr:uid="{00000000-0005-0000-0000-0000C4000000}"/>
    <cellStyle name="_인원계획표 _적격 _도급내역서(1차계약분)_기성청구(첨부양식)" xfId="998" xr:uid="{00000000-0005-0000-0000-0000C5000000}"/>
    <cellStyle name="_인원계획표 _적격 _도급내역서(1차계약분)_원가배분(04(1).12월)" xfId="999" xr:uid="{00000000-0005-0000-0000-0000C6000000}"/>
    <cellStyle name="_인원계획표 _적격 _원가배분(04(1).12월)" xfId="1000" xr:uid="{00000000-0005-0000-0000-0000C7000000}"/>
    <cellStyle name="_인원계획표 _최종_야탑가압장_내역서" xfId="1001" xr:uid="{00000000-0005-0000-0000-0000C8000000}"/>
    <cellStyle name="_일위대가" xfId="1002" xr:uid="{00000000-0005-0000-0000-0000C9000000}"/>
    <cellStyle name="_입찰표지 " xfId="1003" xr:uid="{00000000-0005-0000-0000-0000CA000000}"/>
    <cellStyle name="_입찰표지 _xx구청_자동제어_내역서" xfId="1004" xr:uid="{00000000-0005-0000-0000-0000CB000000}"/>
    <cellStyle name="_입찰표지 _각사별 원가배분(04.02월)" xfId="1005" xr:uid="{00000000-0005-0000-0000-0000CC000000}"/>
    <cellStyle name="_입찰표지 _각사별 원가배분(04.04월)" xfId="1006" xr:uid="{00000000-0005-0000-0000-0000CD000000}"/>
    <cellStyle name="_입찰표지 _각사별 원가배분(04.05월)" xfId="1007" xr:uid="{00000000-0005-0000-0000-0000CE000000}"/>
    <cellStyle name="_입찰표지 _각사별 원가배분(04.07월)" xfId="1008" xr:uid="{00000000-0005-0000-0000-0000CF000000}"/>
    <cellStyle name="_입찰표지 _각사별 원가배분(04.10월)" xfId="1009" xr:uid="{00000000-0005-0000-0000-0000D0000000}"/>
    <cellStyle name="_입찰표지 _각사별 원가배분(04.11월)" xfId="1010" xr:uid="{00000000-0005-0000-0000-0000D1000000}"/>
    <cellStyle name="_입찰표지 _경기북부2차도급내역(분류체계)" xfId="1011" xr:uid="{00000000-0005-0000-0000-0000D2000000}"/>
    <cellStyle name="_입찰표지 _경기북부2차도급내역(분류체계)_각사별 원가배분(04.02월)" xfId="1012" xr:uid="{00000000-0005-0000-0000-0000D3000000}"/>
    <cellStyle name="_입찰표지 _경기북부2차도급내역(분류체계)_각사별 원가배분(04.04월)" xfId="1013" xr:uid="{00000000-0005-0000-0000-0000D4000000}"/>
    <cellStyle name="_입찰표지 _경기북부2차도급내역(분류체계)_각사별 원가배분(04.05월)" xfId="1014" xr:uid="{00000000-0005-0000-0000-0000D5000000}"/>
    <cellStyle name="_입찰표지 _경기북부2차도급내역(분류체계)_각사별 원가배분(04.07월)" xfId="1015" xr:uid="{00000000-0005-0000-0000-0000D6000000}"/>
    <cellStyle name="_입찰표지 _경기북부2차도급내역(분류체계)_각사별 원가배분(04.10월)" xfId="1016" xr:uid="{00000000-0005-0000-0000-0000D7000000}"/>
    <cellStyle name="_입찰표지 _경기북부2차도급내역(분류체계)_각사별 원가배분(04.11월)" xfId="1017" xr:uid="{00000000-0005-0000-0000-0000D8000000}"/>
    <cellStyle name="_입찰표지 _경기북부2차도급내역(분류체계)_기성청구(첨부양식)" xfId="1018" xr:uid="{00000000-0005-0000-0000-0000D9000000}"/>
    <cellStyle name="_입찰표지 _경기북부2차도급내역(분류체계)_원가배분(04(1).12월)" xfId="1019" xr:uid="{00000000-0005-0000-0000-0000DA000000}"/>
    <cellStyle name="_입찰표지 _공사품적용_야탑가압장_내역서" xfId="1020" xr:uid="{00000000-0005-0000-0000-0000DB000000}"/>
    <cellStyle name="_입찰표지 _기성청구(첨부양식)" xfId="1021" xr:uid="{00000000-0005-0000-0000-0000DC000000}"/>
    <cellStyle name="_입찰표지 _도급내역서(1차계약분)" xfId="1022" xr:uid="{00000000-0005-0000-0000-0000DD000000}"/>
    <cellStyle name="_입찰표지 _도급내역서(1차계약분)_각사별 원가배분(04.02월)" xfId="1023" xr:uid="{00000000-0005-0000-0000-0000DE000000}"/>
    <cellStyle name="_입찰표지 _도급내역서(1차계약분)_각사별 원가배분(04.04월)" xfId="1024" xr:uid="{00000000-0005-0000-0000-0000DF000000}"/>
    <cellStyle name="_입찰표지 _도급내역서(1차계약분)_각사별 원가배분(04.05월)" xfId="1025" xr:uid="{00000000-0005-0000-0000-0000E0000000}"/>
    <cellStyle name="_입찰표지 _도급내역서(1차계약분)_각사별 원가배분(04.07월)" xfId="1026" xr:uid="{00000000-0005-0000-0000-0000E1000000}"/>
    <cellStyle name="_입찰표지 _도급내역서(1차계약분)_각사별 원가배분(04.10월)" xfId="1027" xr:uid="{00000000-0005-0000-0000-0000E2000000}"/>
    <cellStyle name="_입찰표지 _도급내역서(1차계약분)_각사별 원가배분(04.11월)" xfId="1028" xr:uid="{00000000-0005-0000-0000-0000E3000000}"/>
    <cellStyle name="_입찰표지 _도급내역서(1차계약분)_기성청구(첨부양식)" xfId="1029" xr:uid="{00000000-0005-0000-0000-0000E4000000}"/>
    <cellStyle name="_입찰표지 _도급내역서(1차계약분)_원가배분(04(1).12월)" xfId="1030" xr:uid="{00000000-0005-0000-0000-0000E5000000}"/>
    <cellStyle name="_입찰표지 _ㅁㅁ성남수도_여과지내역서" xfId="1031" xr:uid="{00000000-0005-0000-0000-0000E6000000}"/>
    <cellStyle name="_입찰표지 _원가배분(04(1).12월)" xfId="1032" xr:uid="{00000000-0005-0000-0000-0000E7000000}"/>
    <cellStyle name="_입찰표지 _최종_야탑가압장_내역서" xfId="1033" xr:uid="{00000000-0005-0000-0000-0000E8000000}"/>
    <cellStyle name="_재수정 배출수동설계" xfId="1034" xr:uid="{00000000-0005-0000-0000-0000E9000000}"/>
    <cellStyle name="_재재수정 배출수동설계" xfId="1035" xr:uid="{00000000-0005-0000-0000-0000EA000000}"/>
    <cellStyle name="_적격 " xfId="1036" xr:uid="{00000000-0005-0000-0000-0000EB000000}"/>
    <cellStyle name="_적격 _각사별 원가배분(04.02월)" xfId="1037" xr:uid="{00000000-0005-0000-0000-0000EC000000}"/>
    <cellStyle name="_적격 _각사별 원가배분(04.04월)" xfId="1038" xr:uid="{00000000-0005-0000-0000-0000ED000000}"/>
    <cellStyle name="_적격 _각사별 원가배분(04.05월)" xfId="1039" xr:uid="{00000000-0005-0000-0000-0000EE000000}"/>
    <cellStyle name="_적격 _각사별 원가배분(04.07월)" xfId="1040" xr:uid="{00000000-0005-0000-0000-0000EF000000}"/>
    <cellStyle name="_적격 _각사별 원가배분(04.10월)" xfId="1041" xr:uid="{00000000-0005-0000-0000-0000F0000000}"/>
    <cellStyle name="_적격 _각사별 원가배분(04.11월)" xfId="1042" xr:uid="{00000000-0005-0000-0000-0000F1000000}"/>
    <cellStyle name="_적격 _경기북부2차도급내역(분류체계)" xfId="1043" xr:uid="{00000000-0005-0000-0000-0000F2000000}"/>
    <cellStyle name="_적격 _경기북부2차도급내역(분류체계)_각사별 원가배분(04.02월)" xfId="1044" xr:uid="{00000000-0005-0000-0000-0000F3000000}"/>
    <cellStyle name="_적격 _경기북부2차도급내역(분류체계)_각사별 원가배분(04.04월)" xfId="1045" xr:uid="{00000000-0005-0000-0000-0000F4000000}"/>
    <cellStyle name="_적격 _경기북부2차도급내역(분류체계)_각사별 원가배분(04.05월)" xfId="1046" xr:uid="{00000000-0005-0000-0000-0000F5000000}"/>
    <cellStyle name="_적격 _경기북부2차도급내역(분류체계)_각사별 원가배분(04.07월)" xfId="1047" xr:uid="{00000000-0005-0000-0000-0000F6000000}"/>
    <cellStyle name="_적격 _경기북부2차도급내역(분류체계)_각사별 원가배분(04.10월)" xfId="1048" xr:uid="{00000000-0005-0000-0000-0000F7000000}"/>
    <cellStyle name="_적격 _경기북부2차도급내역(분류체계)_각사별 원가배분(04.11월)" xfId="1049" xr:uid="{00000000-0005-0000-0000-0000F8000000}"/>
    <cellStyle name="_적격 _경기북부2차도급내역(분류체계)_기성청구(첨부양식)" xfId="1050" xr:uid="{00000000-0005-0000-0000-0000F9000000}"/>
    <cellStyle name="_적격 _경기북부2차도급내역(분류체계)_원가배분(04(1).12월)" xfId="1051" xr:uid="{00000000-0005-0000-0000-0000FA000000}"/>
    <cellStyle name="_적격 _기성청구(첨부양식)" xfId="1052" xr:uid="{00000000-0005-0000-0000-0000FB000000}"/>
    <cellStyle name="_적격 _도급내역서(1차계약분)" xfId="1053" xr:uid="{00000000-0005-0000-0000-0000FC000000}"/>
    <cellStyle name="_적격 _도급내역서(1차계약분)_각사별 원가배분(04.02월)" xfId="1054" xr:uid="{00000000-0005-0000-0000-0000FD000000}"/>
    <cellStyle name="_적격 _도급내역서(1차계약분)_각사별 원가배분(04.04월)" xfId="1055" xr:uid="{00000000-0005-0000-0000-0000FE000000}"/>
    <cellStyle name="_적격 _도급내역서(1차계약분)_각사별 원가배분(04.05월)" xfId="1056" xr:uid="{00000000-0005-0000-0000-0000FF000000}"/>
    <cellStyle name="_적격 _도급내역서(1차계약분)_각사별 원가배분(04.07월)" xfId="1057" xr:uid="{00000000-0005-0000-0000-000000010000}"/>
    <cellStyle name="_적격 _도급내역서(1차계약분)_각사별 원가배분(04.10월)" xfId="1058" xr:uid="{00000000-0005-0000-0000-000001010000}"/>
    <cellStyle name="_적격 _도급내역서(1차계약분)_각사별 원가배분(04.11월)" xfId="1059" xr:uid="{00000000-0005-0000-0000-000002010000}"/>
    <cellStyle name="_적격 _도급내역서(1차계약분)_기성청구(첨부양식)" xfId="1060" xr:uid="{00000000-0005-0000-0000-000003010000}"/>
    <cellStyle name="_적격 _도급내역서(1차계약분)_원가배분(04(1).12월)" xfId="1061" xr:uid="{00000000-0005-0000-0000-000004010000}"/>
    <cellStyle name="_적격 _원가배분(04(1).12월)" xfId="1062" xr:uid="{00000000-0005-0000-0000-000005010000}"/>
    <cellStyle name="_적격 _집행갑지 " xfId="1063" xr:uid="{00000000-0005-0000-0000-000006010000}"/>
    <cellStyle name="_적격 _집행갑지 _각사별 원가배분(04.02월)" xfId="1064" xr:uid="{00000000-0005-0000-0000-000007010000}"/>
    <cellStyle name="_적격 _집행갑지 _각사별 원가배분(04.04월)" xfId="1065" xr:uid="{00000000-0005-0000-0000-000008010000}"/>
    <cellStyle name="_적격 _집행갑지 _각사별 원가배분(04.05월)" xfId="1066" xr:uid="{00000000-0005-0000-0000-000009010000}"/>
    <cellStyle name="_적격 _집행갑지 _각사별 원가배분(04.07월)" xfId="1067" xr:uid="{00000000-0005-0000-0000-00000A010000}"/>
    <cellStyle name="_적격 _집행갑지 _각사별 원가배분(04.10월)" xfId="1068" xr:uid="{00000000-0005-0000-0000-00000B010000}"/>
    <cellStyle name="_적격 _집행갑지 _각사별 원가배분(04.11월)" xfId="1069" xr:uid="{00000000-0005-0000-0000-00000C010000}"/>
    <cellStyle name="_적격 _집행갑지 _경기북부2차도급내역(분류체계)" xfId="1070" xr:uid="{00000000-0005-0000-0000-00000D010000}"/>
    <cellStyle name="_적격 _집행갑지 _경기북부2차도급내역(분류체계)_각사별 원가배분(04.02월)" xfId="1071" xr:uid="{00000000-0005-0000-0000-00000E010000}"/>
    <cellStyle name="_적격 _집행갑지 _경기북부2차도급내역(분류체계)_각사별 원가배분(04.04월)" xfId="1072" xr:uid="{00000000-0005-0000-0000-00000F010000}"/>
    <cellStyle name="_적격 _집행갑지 _경기북부2차도급내역(분류체계)_각사별 원가배분(04.05월)" xfId="1073" xr:uid="{00000000-0005-0000-0000-000010010000}"/>
    <cellStyle name="_적격 _집행갑지 _경기북부2차도급내역(분류체계)_각사별 원가배분(04.07월)" xfId="1074" xr:uid="{00000000-0005-0000-0000-000011010000}"/>
    <cellStyle name="_적격 _집행갑지 _경기북부2차도급내역(분류체계)_각사별 원가배분(04.10월)" xfId="1075" xr:uid="{00000000-0005-0000-0000-000012010000}"/>
    <cellStyle name="_적격 _집행갑지 _경기북부2차도급내역(분류체계)_각사별 원가배분(04.11월)" xfId="1076" xr:uid="{00000000-0005-0000-0000-000013010000}"/>
    <cellStyle name="_적격 _집행갑지 _경기북부2차도급내역(분류체계)_기성청구(첨부양식)" xfId="1077" xr:uid="{00000000-0005-0000-0000-000014010000}"/>
    <cellStyle name="_적격 _집행갑지 _경기북부2차도급내역(분류체계)_원가배분(04(1).12월)" xfId="1078" xr:uid="{00000000-0005-0000-0000-000015010000}"/>
    <cellStyle name="_적격 _집행갑지 _기성청구(첨부양식)" xfId="1079" xr:uid="{00000000-0005-0000-0000-000016010000}"/>
    <cellStyle name="_적격 _집행갑지 _도급내역서(1차계약분)" xfId="1080" xr:uid="{00000000-0005-0000-0000-000017010000}"/>
    <cellStyle name="_적격 _집행갑지 _도급내역서(1차계약분)_각사별 원가배분(04.02월)" xfId="1081" xr:uid="{00000000-0005-0000-0000-000018010000}"/>
    <cellStyle name="_적격 _집행갑지 _도급내역서(1차계약분)_각사별 원가배분(04.04월)" xfId="1082" xr:uid="{00000000-0005-0000-0000-000019010000}"/>
    <cellStyle name="_적격 _집행갑지 _도급내역서(1차계약분)_각사별 원가배분(04.05월)" xfId="1083" xr:uid="{00000000-0005-0000-0000-00001A010000}"/>
    <cellStyle name="_적격 _집행갑지 _도급내역서(1차계약분)_각사별 원가배분(04.07월)" xfId="1084" xr:uid="{00000000-0005-0000-0000-00001B010000}"/>
    <cellStyle name="_적격 _집행갑지 _도급내역서(1차계약분)_각사별 원가배분(04.10월)" xfId="1085" xr:uid="{00000000-0005-0000-0000-00001C010000}"/>
    <cellStyle name="_적격 _집행갑지 _도급내역서(1차계약분)_각사별 원가배분(04.11월)" xfId="1086" xr:uid="{00000000-0005-0000-0000-00001D010000}"/>
    <cellStyle name="_적격 _집행갑지 _도급내역서(1차계약분)_기성청구(첨부양식)" xfId="1087" xr:uid="{00000000-0005-0000-0000-00001E010000}"/>
    <cellStyle name="_적격 _집행갑지 _도급내역서(1차계약분)_원가배분(04(1).12월)" xfId="1088" xr:uid="{00000000-0005-0000-0000-00001F010000}"/>
    <cellStyle name="_적격 _집행갑지 _원가배분(04(1).12월)" xfId="1089" xr:uid="{00000000-0005-0000-0000-000020010000}"/>
    <cellStyle name="_적격(화산) " xfId="1090" xr:uid="{00000000-0005-0000-0000-000021010000}"/>
    <cellStyle name="_적격(화산) _xx구청_자동제어_내역서" xfId="1091" xr:uid="{00000000-0005-0000-0000-000022010000}"/>
    <cellStyle name="_적격(화산) _각사별 원가배분(04.02월)" xfId="1092" xr:uid="{00000000-0005-0000-0000-000023010000}"/>
    <cellStyle name="_적격(화산) _각사별 원가배분(04.04월)" xfId="1093" xr:uid="{00000000-0005-0000-0000-000024010000}"/>
    <cellStyle name="_적격(화산) _각사별 원가배분(04.05월)" xfId="1094" xr:uid="{00000000-0005-0000-0000-000025010000}"/>
    <cellStyle name="_적격(화산) _각사별 원가배분(04.07월)" xfId="1095" xr:uid="{00000000-0005-0000-0000-000026010000}"/>
    <cellStyle name="_적격(화산) _각사별 원가배분(04.10월)" xfId="1096" xr:uid="{00000000-0005-0000-0000-000027010000}"/>
    <cellStyle name="_적격(화산) _각사별 원가배분(04.11월)" xfId="1097" xr:uid="{00000000-0005-0000-0000-000028010000}"/>
    <cellStyle name="_적격(화산) _경기북부2차도급내역(분류체계)" xfId="1098" xr:uid="{00000000-0005-0000-0000-000029010000}"/>
    <cellStyle name="_적격(화산) _경기북부2차도급내역(분류체계)_각사별 원가배분(04.02월)" xfId="1099" xr:uid="{00000000-0005-0000-0000-00002A010000}"/>
    <cellStyle name="_적격(화산) _경기북부2차도급내역(분류체계)_각사별 원가배분(04.04월)" xfId="1100" xr:uid="{00000000-0005-0000-0000-00002B010000}"/>
    <cellStyle name="_적격(화산) _경기북부2차도급내역(분류체계)_각사별 원가배분(04.05월)" xfId="1101" xr:uid="{00000000-0005-0000-0000-00002C010000}"/>
    <cellStyle name="_적격(화산) _경기북부2차도급내역(분류체계)_각사별 원가배분(04.07월)" xfId="1102" xr:uid="{00000000-0005-0000-0000-00002D010000}"/>
    <cellStyle name="_적격(화산) _경기북부2차도급내역(분류체계)_각사별 원가배분(04.10월)" xfId="1103" xr:uid="{00000000-0005-0000-0000-00002E010000}"/>
    <cellStyle name="_적격(화산) _경기북부2차도급내역(분류체계)_각사별 원가배분(04.11월)" xfId="1104" xr:uid="{00000000-0005-0000-0000-00002F010000}"/>
    <cellStyle name="_적격(화산) _경기북부2차도급내역(분류체계)_기성청구(첨부양식)" xfId="1105" xr:uid="{00000000-0005-0000-0000-000030010000}"/>
    <cellStyle name="_적격(화산) _경기북부2차도급내역(분류체계)_원가배분(04(1).12월)" xfId="1106" xr:uid="{00000000-0005-0000-0000-000031010000}"/>
    <cellStyle name="_적격(화산) _공사품적용_야탑가압장_내역서" xfId="1107" xr:uid="{00000000-0005-0000-0000-000032010000}"/>
    <cellStyle name="_적격(화산) _기성청구(첨부양식)" xfId="1108" xr:uid="{00000000-0005-0000-0000-000033010000}"/>
    <cellStyle name="_적격(화산) _도급내역서(1차계약분)" xfId="1109" xr:uid="{00000000-0005-0000-0000-000034010000}"/>
    <cellStyle name="_적격(화산) _도급내역서(1차계약분)_각사별 원가배분(04.02월)" xfId="1110" xr:uid="{00000000-0005-0000-0000-000035010000}"/>
    <cellStyle name="_적격(화산) _도급내역서(1차계약분)_각사별 원가배분(04.04월)" xfId="1111" xr:uid="{00000000-0005-0000-0000-000036010000}"/>
    <cellStyle name="_적격(화산) _도급내역서(1차계약분)_각사별 원가배분(04.05월)" xfId="1112" xr:uid="{00000000-0005-0000-0000-000037010000}"/>
    <cellStyle name="_적격(화산) _도급내역서(1차계약분)_각사별 원가배분(04.07월)" xfId="1113" xr:uid="{00000000-0005-0000-0000-000038010000}"/>
    <cellStyle name="_적격(화산) _도급내역서(1차계약분)_각사별 원가배분(04.10월)" xfId="1114" xr:uid="{00000000-0005-0000-0000-000039010000}"/>
    <cellStyle name="_적격(화산) _도급내역서(1차계약분)_각사별 원가배분(04.11월)" xfId="1115" xr:uid="{00000000-0005-0000-0000-00003A010000}"/>
    <cellStyle name="_적격(화산) _도급내역서(1차계약분)_기성청구(첨부양식)" xfId="1116" xr:uid="{00000000-0005-0000-0000-00003B010000}"/>
    <cellStyle name="_적격(화산) _도급내역서(1차계약분)_원가배분(04(1).12월)" xfId="1117" xr:uid="{00000000-0005-0000-0000-00003C010000}"/>
    <cellStyle name="_적격(화산) _ㅁㅁ성남수도_여과지내역서" xfId="1118" xr:uid="{00000000-0005-0000-0000-00003D010000}"/>
    <cellStyle name="_적격(화산) _원가배분(04(1).12월)" xfId="1119" xr:uid="{00000000-0005-0000-0000-00003E010000}"/>
    <cellStyle name="_적격(화산) _최종_야탑가압장_내역서" xfId="1120" xr:uid="{00000000-0005-0000-0000-00003F010000}"/>
    <cellStyle name="_전기내역(1020)" xfId="1121" xr:uid="{00000000-0005-0000-0000-000040010000}"/>
    <cellStyle name="_전기내역서(수정1229)1" xfId="1122" xr:uid="{00000000-0005-0000-0000-000041010000}"/>
    <cellStyle name="_정기점검결과" xfId="23" xr:uid="{00000000-0005-0000-0000-000042010000}"/>
    <cellStyle name="_정기점검결과_00 - 2 누수 총합" xfId="24" xr:uid="{00000000-0005-0000-0000-000043010000}"/>
    <cellStyle name="_정기점검결과_03 시청역 ~ 종각역" xfId="25" xr:uid="{00000000-0005-0000-0000-000044010000}"/>
    <cellStyle name="_정기점검결과_04 종각역 ~ 종로3가역" xfId="26" xr:uid="{00000000-0005-0000-0000-000045010000}"/>
    <cellStyle name="_정기점검결과_'04년 지하철1,2호선 (지반)수량(심)" xfId="27" xr:uid="{00000000-0005-0000-0000-000046010000}"/>
    <cellStyle name="_정기점검결과_05 종로3가역 ~ 종로5가역" xfId="28" xr:uid="{00000000-0005-0000-0000-000047010000}"/>
    <cellStyle name="_정기점검결과_06 종로5가역 ~ 동대문역" xfId="29" xr:uid="{00000000-0005-0000-0000-000048010000}"/>
    <cellStyle name="_정기점검결과_07 동대문역 ~ 신설동역" xfId="30" xr:uid="{00000000-0005-0000-0000-000049010000}"/>
    <cellStyle name="_정기점검결과_08 신설동역 ~ 제기동역" xfId="31" xr:uid="{00000000-0005-0000-0000-00004A010000}"/>
    <cellStyle name="_정기점검결과_09 U-Type ~ 잠실역(완료)" xfId="33" xr:uid="{00000000-0005-0000-0000-00004B010000}"/>
    <cellStyle name="_정기점검결과_09 제기동역 ~ 청량리역" xfId="32" xr:uid="{00000000-0005-0000-0000-00004C010000}"/>
    <cellStyle name="_정기점검결과_1" xfId="34" xr:uid="{00000000-0005-0000-0000-00004D010000}"/>
    <cellStyle name="_정기점검결과_1.2호선 (누수)총괄표(3.15,중점)" xfId="35" xr:uid="{00000000-0005-0000-0000-00004E010000}"/>
    <cellStyle name="_정기점검결과_11 신천역 ~ 종합(운)역(완료)" xfId="36" xr:uid="{00000000-0005-0000-0000-00004F010000}"/>
    <cellStyle name="_정기점검결과_14 선릉역 ~ 역삼역(완료)" xfId="37" xr:uid="{00000000-0005-0000-0000-000050010000}"/>
    <cellStyle name="_정기점검결과_16 강남역 ~ 교대역(완료)" xfId="38" xr:uid="{00000000-0005-0000-0000-000051010000}"/>
    <cellStyle name="_정기점검결과_17 교대역 ~ 서초역(완료)" xfId="39" xr:uid="{00000000-0005-0000-0000-000052010000}"/>
    <cellStyle name="_정기점검결과_18 서초역 ~ 방배역(완료)" xfId="40" xr:uid="{00000000-0005-0000-0000-000053010000}"/>
    <cellStyle name="_정기점검결과_2" xfId="41" xr:uid="{00000000-0005-0000-0000-000054010000}"/>
    <cellStyle name="_정기점검결과_20 사당역~낙성대역 (완료)" xfId="42" xr:uid="{00000000-0005-0000-0000-000055010000}"/>
    <cellStyle name="_정기점검결과_21 낙성대역~서울대역(완료)" xfId="43" xr:uid="{00000000-0005-0000-0000-000056010000}"/>
    <cellStyle name="_정기점검결과_24 신림역 ~ U-TYPE(완료)" xfId="44" xr:uid="{00000000-0005-0000-0000-000057010000}"/>
    <cellStyle name="_정기점검결과_26 신도림역 ~ 문래역(완료) " xfId="45" xr:uid="{00000000-0005-0000-0000-000058010000}"/>
    <cellStyle name="_정기점검결과_27 문래역~영등포구청역(완료)" xfId="46" xr:uid="{00000000-0005-0000-0000-000059010000}"/>
    <cellStyle name="_정기점검결과_28 영등포구청역 ~ U-TYPE(완료)" xfId="47" xr:uid="{00000000-0005-0000-0000-00005A010000}"/>
    <cellStyle name="_정기점검결과_3" xfId="48" xr:uid="{00000000-0005-0000-0000-00005B010000}"/>
    <cellStyle name="_정기점검결과_상왕십리~왕십리역 02.진단 List" xfId="49" xr:uid="{00000000-0005-0000-0000-00005C010000}"/>
    <cellStyle name="_정기점검결과_서울~시청 00하 List" xfId="50" xr:uid="{00000000-0005-0000-0000-00005D010000}"/>
    <cellStyle name="_정수장 및 배수지 통신장치(자동제어설비) 개선공사" xfId="1123" xr:uid="{00000000-0005-0000-0000-00005E010000}"/>
    <cellStyle name="_조달청 원가계산(이천참고자료)" xfId="1124" xr:uid="{00000000-0005-0000-0000-00005F010000}"/>
    <cellStyle name="_지정과제1분기실적(확정990408)" xfId="51" xr:uid="{00000000-0005-0000-0000-000060010000}"/>
    <cellStyle name="_지정과제1분기실적(확정990408)_1" xfId="52" xr:uid="{00000000-0005-0000-0000-000061010000}"/>
    <cellStyle name="_지정과제2차심의list" xfId="63" xr:uid="{00000000-0005-0000-0000-000062010000}"/>
    <cellStyle name="_지정과제2차심의list_1" xfId="64" xr:uid="{00000000-0005-0000-0000-000063010000}"/>
    <cellStyle name="_지정과제2차심의list_2" xfId="65" xr:uid="{00000000-0005-0000-0000-000064010000}"/>
    <cellStyle name="_지정과제2차심의결과" xfId="53" xr:uid="{00000000-0005-0000-0000-000065010000}"/>
    <cellStyle name="_지정과제2차심의결과(금액조정후최종)" xfId="54" xr:uid="{00000000-0005-0000-0000-000066010000}"/>
    <cellStyle name="_지정과제2차심의결과(금액조정후최종)_1" xfId="55" xr:uid="{00000000-0005-0000-0000-000067010000}"/>
    <cellStyle name="_지정과제2차심의결과(금액조정후최종)_1_경영개선실적보고(전주공장)" xfId="56" xr:uid="{00000000-0005-0000-0000-000068010000}"/>
    <cellStyle name="_지정과제2차심의결과(금액조정후최종)_1_별첨1_2" xfId="57" xr:uid="{00000000-0005-0000-0000-000069010000}"/>
    <cellStyle name="_지정과제2차심의결과(금액조정후최종)_1_제안과제집계표(공장전체)" xfId="58" xr:uid="{00000000-0005-0000-0000-00006A010000}"/>
    <cellStyle name="_지정과제2차심의결과(금액조정후최종)_경영개선실적보고(전주공장)" xfId="59" xr:uid="{00000000-0005-0000-0000-00006B010000}"/>
    <cellStyle name="_지정과제2차심의결과(금액조정후최종)_별첨1_2" xfId="60" xr:uid="{00000000-0005-0000-0000-00006C010000}"/>
    <cellStyle name="_지정과제2차심의결과(금액조정후최종)_제안과제집계표(공장전체)" xfId="61" xr:uid="{00000000-0005-0000-0000-00006D010000}"/>
    <cellStyle name="_지정과제2차심의결과_1" xfId="62" xr:uid="{00000000-0005-0000-0000-00006E010000}"/>
    <cellStyle name="_집중관리(981231)" xfId="66" xr:uid="{00000000-0005-0000-0000-00006F010000}"/>
    <cellStyle name="_집중관리(981231)_1" xfId="67" xr:uid="{00000000-0005-0000-0000-000070010000}"/>
    <cellStyle name="_집중관리(지정과제및 양식)" xfId="68" xr:uid="{00000000-0005-0000-0000-000071010000}"/>
    <cellStyle name="_집중관리(지정과제및 양식)_1" xfId="69" xr:uid="{00000000-0005-0000-0000-000072010000}"/>
    <cellStyle name="_집행갑지 " xfId="1125" xr:uid="{00000000-0005-0000-0000-000073010000}"/>
    <cellStyle name="_집행갑지 _각사별 원가배분(04.02월)" xfId="1126" xr:uid="{00000000-0005-0000-0000-000074010000}"/>
    <cellStyle name="_집행갑지 _각사별 원가배분(04.04월)" xfId="1127" xr:uid="{00000000-0005-0000-0000-000075010000}"/>
    <cellStyle name="_집행갑지 _각사별 원가배분(04.05월)" xfId="1128" xr:uid="{00000000-0005-0000-0000-000076010000}"/>
    <cellStyle name="_집행갑지 _각사별 원가배분(04.07월)" xfId="1129" xr:uid="{00000000-0005-0000-0000-000077010000}"/>
    <cellStyle name="_집행갑지 _각사별 원가배분(04.10월)" xfId="1130" xr:uid="{00000000-0005-0000-0000-000078010000}"/>
    <cellStyle name="_집행갑지 _각사별 원가배분(04.11월)" xfId="1131" xr:uid="{00000000-0005-0000-0000-000079010000}"/>
    <cellStyle name="_집행갑지 _경기북부2차도급내역(분류체계)" xfId="1132" xr:uid="{00000000-0005-0000-0000-00007A010000}"/>
    <cellStyle name="_집행갑지 _경기북부2차도급내역(분류체계)_각사별 원가배분(04.02월)" xfId="1133" xr:uid="{00000000-0005-0000-0000-00007B010000}"/>
    <cellStyle name="_집행갑지 _경기북부2차도급내역(분류체계)_각사별 원가배분(04.04월)" xfId="1134" xr:uid="{00000000-0005-0000-0000-00007C010000}"/>
    <cellStyle name="_집행갑지 _경기북부2차도급내역(분류체계)_각사별 원가배분(04.05월)" xfId="1135" xr:uid="{00000000-0005-0000-0000-00007D010000}"/>
    <cellStyle name="_집행갑지 _경기북부2차도급내역(분류체계)_각사별 원가배분(04.07월)" xfId="1136" xr:uid="{00000000-0005-0000-0000-00007E010000}"/>
    <cellStyle name="_집행갑지 _경기북부2차도급내역(분류체계)_각사별 원가배분(04.10월)" xfId="1137" xr:uid="{00000000-0005-0000-0000-00007F010000}"/>
    <cellStyle name="_집행갑지 _경기북부2차도급내역(분류체계)_각사별 원가배분(04.11월)" xfId="1138" xr:uid="{00000000-0005-0000-0000-000080010000}"/>
    <cellStyle name="_집행갑지 _경기북부2차도급내역(분류체계)_기성청구(첨부양식)" xfId="1139" xr:uid="{00000000-0005-0000-0000-000081010000}"/>
    <cellStyle name="_집행갑지 _경기북부2차도급내역(분류체계)_원가배분(04(1).12월)" xfId="1140" xr:uid="{00000000-0005-0000-0000-000082010000}"/>
    <cellStyle name="_집행갑지 _기성청구(첨부양식)" xfId="1141" xr:uid="{00000000-0005-0000-0000-000083010000}"/>
    <cellStyle name="_집행갑지 _도급내역서(1차계약분)" xfId="1142" xr:uid="{00000000-0005-0000-0000-000084010000}"/>
    <cellStyle name="_집행갑지 _도급내역서(1차계약분)_각사별 원가배분(04.02월)" xfId="1143" xr:uid="{00000000-0005-0000-0000-000085010000}"/>
    <cellStyle name="_집행갑지 _도급내역서(1차계약분)_각사별 원가배분(04.04월)" xfId="1144" xr:uid="{00000000-0005-0000-0000-000086010000}"/>
    <cellStyle name="_집행갑지 _도급내역서(1차계약분)_각사별 원가배분(04.05월)" xfId="1145" xr:uid="{00000000-0005-0000-0000-000087010000}"/>
    <cellStyle name="_집행갑지 _도급내역서(1차계약분)_각사별 원가배분(04.07월)" xfId="1146" xr:uid="{00000000-0005-0000-0000-000088010000}"/>
    <cellStyle name="_집행갑지 _도급내역서(1차계약분)_각사별 원가배분(04.10월)" xfId="1147" xr:uid="{00000000-0005-0000-0000-000089010000}"/>
    <cellStyle name="_집행갑지 _도급내역서(1차계약분)_각사별 원가배분(04.11월)" xfId="1148" xr:uid="{00000000-0005-0000-0000-00008A010000}"/>
    <cellStyle name="_집행갑지 _도급내역서(1차계약분)_기성청구(첨부양식)" xfId="1149" xr:uid="{00000000-0005-0000-0000-00008B010000}"/>
    <cellStyle name="_집행갑지 _도급내역서(1차계약분)_원가배분(04(1).12월)" xfId="1150" xr:uid="{00000000-0005-0000-0000-00008C010000}"/>
    <cellStyle name="_집행갑지 _원가배분(04(1).12월)" xfId="1151" xr:uid="{00000000-0005-0000-0000-00008D010000}"/>
    <cellStyle name="_총괄" xfId="1152" xr:uid="{00000000-0005-0000-0000-00008E010000}"/>
    <cellStyle name="_최종설계변경내역서" xfId="1153" xr:uid="{00000000-0005-0000-0000-00008F010000}"/>
    <cellStyle name="_코드라인 스탭수" xfId="1154" xr:uid="{00000000-0005-0000-0000-000090010000}"/>
    <cellStyle name="_하도사항2000" xfId="1155" xr:uid="{00000000-0005-0000-0000-000091010000}"/>
    <cellStyle name="’E‰Y [0.00]_laroux" xfId="1156" xr:uid="{00000000-0005-0000-0000-000092010000}"/>
    <cellStyle name="’E‰Y_laroux" xfId="1157" xr:uid="{00000000-0005-0000-0000-000093010000}"/>
    <cellStyle name="¤@?e_TEST-1 " xfId="1158" xr:uid="{00000000-0005-0000-0000-000094010000}"/>
    <cellStyle name="+,-,0" xfId="1159" xr:uid="{00000000-0005-0000-0000-000095010000}"/>
    <cellStyle name="△ []" xfId="1160" xr:uid="{00000000-0005-0000-0000-000096010000}"/>
    <cellStyle name="△ [0]" xfId="1161" xr:uid="{00000000-0005-0000-0000-000097010000}"/>
    <cellStyle name="△백분율" xfId="1162" xr:uid="{00000000-0005-0000-0000-000098010000}"/>
    <cellStyle name="△콤마" xfId="1163" xr:uid="{00000000-0005-0000-0000-000099010000}"/>
    <cellStyle name="0,0_x000d__x000a_NA_x000d__x000a_" xfId="1164" xr:uid="{00000000-0005-0000-0000-00009A010000}"/>
    <cellStyle name="0.0" xfId="1165" xr:uid="{00000000-0005-0000-0000-00009B010000}"/>
    <cellStyle name="0.00" xfId="1166" xr:uid="{00000000-0005-0000-0000-00009C010000}"/>
    <cellStyle name="00" xfId="1167" xr:uid="{00000000-0005-0000-0000-00009D010000}"/>
    <cellStyle name="000" xfId="1168" xr:uid="{00000000-0005-0000-0000-00009E010000}"/>
    <cellStyle name="1" xfId="70" xr:uid="{00000000-0005-0000-0000-00009F010000}"/>
    <cellStyle name="1_total" xfId="1169" xr:uid="{00000000-0005-0000-0000-0000A0010000}"/>
    <cellStyle name="1_total_10.24종합" xfId="1170" xr:uid="{00000000-0005-0000-0000-0000A1010000}"/>
    <cellStyle name="1_total_10.24종합_단위수량" xfId="1171" xr:uid="{00000000-0005-0000-0000-0000A2010000}"/>
    <cellStyle name="1_total_10.24종합_단위수량1" xfId="1172" xr:uid="{00000000-0005-0000-0000-0000A3010000}"/>
    <cellStyle name="1_total_10.24종합_단위수량산출" xfId="1173" xr:uid="{00000000-0005-0000-0000-0000A4010000}"/>
    <cellStyle name="1_total_10.24종합_도곡단위수량" xfId="1174" xr:uid="{00000000-0005-0000-0000-0000A5010000}"/>
    <cellStyle name="1_total_10.24종합_수량산출서-11.25" xfId="1175" xr:uid="{00000000-0005-0000-0000-0000A6010000}"/>
    <cellStyle name="1_total_10.24종합_수량산출서-11.25_단위수량" xfId="1176" xr:uid="{00000000-0005-0000-0000-0000A7010000}"/>
    <cellStyle name="1_total_10.24종합_수량산출서-11.25_단위수량1" xfId="1177" xr:uid="{00000000-0005-0000-0000-0000A8010000}"/>
    <cellStyle name="1_total_10.24종합_수량산출서-11.25_단위수량산출" xfId="1178" xr:uid="{00000000-0005-0000-0000-0000A9010000}"/>
    <cellStyle name="1_total_10.24종합_수량산출서-11.25_도곡단위수량" xfId="1179" xr:uid="{00000000-0005-0000-0000-0000AA010000}"/>
    <cellStyle name="1_total_10.24종합_수량산출서-11.25_철거단위수량" xfId="1180" xr:uid="{00000000-0005-0000-0000-0000AB010000}"/>
    <cellStyle name="1_total_10.24종합_수량산출서-11.25_한수단위수량" xfId="1181" xr:uid="{00000000-0005-0000-0000-0000AC010000}"/>
    <cellStyle name="1_total_10.24종합_수량산출서-1201" xfId="1182" xr:uid="{00000000-0005-0000-0000-0000AD010000}"/>
    <cellStyle name="1_total_10.24종합_수량산출서-1201_단위수량" xfId="1183" xr:uid="{00000000-0005-0000-0000-0000AE010000}"/>
    <cellStyle name="1_total_10.24종합_수량산출서-1201_단위수량1" xfId="1184" xr:uid="{00000000-0005-0000-0000-0000AF010000}"/>
    <cellStyle name="1_total_10.24종합_수량산출서-1201_단위수량산출" xfId="1185" xr:uid="{00000000-0005-0000-0000-0000B0010000}"/>
    <cellStyle name="1_total_10.24종합_수량산출서-1201_도곡단위수량" xfId="1186" xr:uid="{00000000-0005-0000-0000-0000B1010000}"/>
    <cellStyle name="1_total_10.24종합_수량산출서-1201_철거단위수량" xfId="1187" xr:uid="{00000000-0005-0000-0000-0000B2010000}"/>
    <cellStyle name="1_total_10.24종합_수량산출서-1201_한수단위수량" xfId="1188" xr:uid="{00000000-0005-0000-0000-0000B3010000}"/>
    <cellStyle name="1_total_10.24종합_시설물단위수량" xfId="1189" xr:uid="{00000000-0005-0000-0000-0000B4010000}"/>
    <cellStyle name="1_total_10.24종합_시설물단위수량1" xfId="1190" xr:uid="{00000000-0005-0000-0000-0000B5010000}"/>
    <cellStyle name="1_total_10.24종합_시설물단위수량1_시설물단위수량" xfId="1191" xr:uid="{00000000-0005-0000-0000-0000B6010000}"/>
    <cellStyle name="1_total_10.24종합_오창수량산출서" xfId="1192" xr:uid="{00000000-0005-0000-0000-0000B7010000}"/>
    <cellStyle name="1_total_10.24종합_오창수량산출서_단위수량" xfId="1193" xr:uid="{00000000-0005-0000-0000-0000B8010000}"/>
    <cellStyle name="1_total_10.24종합_오창수량산출서_단위수량1" xfId="1194" xr:uid="{00000000-0005-0000-0000-0000B9010000}"/>
    <cellStyle name="1_total_10.24종합_오창수량산출서_단위수량산출" xfId="1195" xr:uid="{00000000-0005-0000-0000-0000BA010000}"/>
    <cellStyle name="1_total_10.24종합_오창수량산출서_도곡단위수량" xfId="1196" xr:uid="{00000000-0005-0000-0000-0000BB010000}"/>
    <cellStyle name="1_total_10.24종합_오창수량산출서_수량산출서-11.25" xfId="1197" xr:uid="{00000000-0005-0000-0000-0000BC010000}"/>
    <cellStyle name="1_total_10.24종합_오창수량산출서_수량산출서-11.25_단위수량" xfId="1198" xr:uid="{00000000-0005-0000-0000-0000BD010000}"/>
    <cellStyle name="1_total_10.24종합_오창수량산출서_수량산출서-11.25_단위수량1" xfId="1199" xr:uid="{00000000-0005-0000-0000-0000BE010000}"/>
    <cellStyle name="1_total_10.24종합_오창수량산출서_수량산출서-11.25_단위수량산출" xfId="1200" xr:uid="{00000000-0005-0000-0000-0000BF010000}"/>
    <cellStyle name="1_total_10.24종합_오창수량산출서_수량산출서-11.25_도곡단위수량" xfId="1201" xr:uid="{00000000-0005-0000-0000-0000C0010000}"/>
    <cellStyle name="1_total_10.24종합_오창수량산출서_수량산출서-11.25_철거단위수량" xfId="1202" xr:uid="{00000000-0005-0000-0000-0000C1010000}"/>
    <cellStyle name="1_total_10.24종합_오창수량산출서_수량산출서-11.25_한수단위수량" xfId="1203" xr:uid="{00000000-0005-0000-0000-0000C2010000}"/>
    <cellStyle name="1_total_10.24종합_오창수량산출서_수량산출서-1201" xfId="1204" xr:uid="{00000000-0005-0000-0000-0000C3010000}"/>
    <cellStyle name="1_total_10.24종합_오창수량산출서_수량산출서-1201_단위수량" xfId="1205" xr:uid="{00000000-0005-0000-0000-0000C4010000}"/>
    <cellStyle name="1_total_10.24종합_오창수량산출서_수량산출서-1201_단위수량1" xfId="1206" xr:uid="{00000000-0005-0000-0000-0000C5010000}"/>
    <cellStyle name="1_total_10.24종합_오창수량산출서_수량산출서-1201_단위수량산출" xfId="1207" xr:uid="{00000000-0005-0000-0000-0000C6010000}"/>
    <cellStyle name="1_total_10.24종합_오창수량산출서_수량산출서-1201_도곡단위수량" xfId="1208" xr:uid="{00000000-0005-0000-0000-0000C7010000}"/>
    <cellStyle name="1_total_10.24종합_오창수량산출서_수량산출서-1201_철거단위수량" xfId="1209" xr:uid="{00000000-0005-0000-0000-0000C8010000}"/>
    <cellStyle name="1_total_10.24종합_오창수량산출서_수량산출서-1201_한수단위수량" xfId="1210" xr:uid="{00000000-0005-0000-0000-0000C9010000}"/>
    <cellStyle name="1_total_10.24종합_오창수량산출서_시설물단위수량" xfId="1211" xr:uid="{00000000-0005-0000-0000-0000CA010000}"/>
    <cellStyle name="1_total_10.24종합_오창수량산출서_시설물단위수량1" xfId="1212" xr:uid="{00000000-0005-0000-0000-0000CB010000}"/>
    <cellStyle name="1_total_10.24종합_오창수량산출서_시설물단위수량1_시설물단위수량" xfId="1213" xr:uid="{00000000-0005-0000-0000-0000CC010000}"/>
    <cellStyle name="1_total_10.24종합_오창수량산출서_철거단위수량" xfId="1214" xr:uid="{00000000-0005-0000-0000-0000CD010000}"/>
    <cellStyle name="1_total_10.24종합_오창수량산출서_한수단위수량" xfId="1215" xr:uid="{00000000-0005-0000-0000-0000CE010000}"/>
    <cellStyle name="1_total_10.24종합_철거단위수량" xfId="1216" xr:uid="{00000000-0005-0000-0000-0000CF010000}"/>
    <cellStyle name="1_total_10.24종합_한수단위수량" xfId="1217" xr:uid="{00000000-0005-0000-0000-0000D0010000}"/>
    <cellStyle name="1_total_NEW단위수량" xfId="1218" xr:uid="{00000000-0005-0000-0000-0000D1010000}"/>
    <cellStyle name="1_total_NEW단위수량-영동" xfId="1219" xr:uid="{00000000-0005-0000-0000-0000D2010000}"/>
    <cellStyle name="1_total_NEW단위수량-전남" xfId="1220" xr:uid="{00000000-0005-0000-0000-0000D3010000}"/>
    <cellStyle name="1_total_NEW단위수량-주산" xfId="1221" xr:uid="{00000000-0005-0000-0000-0000D4010000}"/>
    <cellStyle name="1_total_NEW단위수량-진안" xfId="1222" xr:uid="{00000000-0005-0000-0000-0000D5010000}"/>
    <cellStyle name="1_total_NEW단위수량-행당" xfId="1223" xr:uid="{00000000-0005-0000-0000-0000D6010000}"/>
    <cellStyle name="1_total_관로시설물" xfId="1224" xr:uid="{00000000-0005-0000-0000-0000D7010000}"/>
    <cellStyle name="1_total_관로시설물_단위수량" xfId="1225" xr:uid="{00000000-0005-0000-0000-0000D8010000}"/>
    <cellStyle name="1_total_관로시설물_단위수량1" xfId="1226" xr:uid="{00000000-0005-0000-0000-0000D9010000}"/>
    <cellStyle name="1_total_관로시설물_단위수량산출" xfId="1227" xr:uid="{00000000-0005-0000-0000-0000DA010000}"/>
    <cellStyle name="1_total_관로시설물_도곡단위수량" xfId="1228" xr:uid="{00000000-0005-0000-0000-0000DB010000}"/>
    <cellStyle name="1_total_관로시설물_수량산출서-11.25" xfId="1229" xr:uid="{00000000-0005-0000-0000-0000DC010000}"/>
    <cellStyle name="1_total_관로시설물_수량산출서-11.25_단위수량" xfId="1230" xr:uid="{00000000-0005-0000-0000-0000DD010000}"/>
    <cellStyle name="1_total_관로시설물_수량산출서-11.25_단위수량1" xfId="1231" xr:uid="{00000000-0005-0000-0000-0000DE010000}"/>
    <cellStyle name="1_total_관로시설물_수량산출서-11.25_단위수량산출" xfId="1232" xr:uid="{00000000-0005-0000-0000-0000DF010000}"/>
    <cellStyle name="1_total_관로시설물_수량산출서-11.25_도곡단위수량" xfId="1233" xr:uid="{00000000-0005-0000-0000-0000E0010000}"/>
    <cellStyle name="1_total_관로시설물_수량산출서-11.25_철거단위수량" xfId="1234" xr:uid="{00000000-0005-0000-0000-0000E1010000}"/>
    <cellStyle name="1_total_관로시설물_수량산출서-11.25_한수단위수량" xfId="1235" xr:uid="{00000000-0005-0000-0000-0000E2010000}"/>
    <cellStyle name="1_total_관로시설물_수량산출서-1201" xfId="1236" xr:uid="{00000000-0005-0000-0000-0000E3010000}"/>
    <cellStyle name="1_total_관로시설물_수량산출서-1201_단위수량" xfId="1237" xr:uid="{00000000-0005-0000-0000-0000E4010000}"/>
    <cellStyle name="1_total_관로시설물_수량산출서-1201_단위수량1" xfId="1238" xr:uid="{00000000-0005-0000-0000-0000E5010000}"/>
    <cellStyle name="1_total_관로시설물_수량산출서-1201_단위수량산출" xfId="1239" xr:uid="{00000000-0005-0000-0000-0000E6010000}"/>
    <cellStyle name="1_total_관로시설물_수량산출서-1201_도곡단위수량" xfId="1240" xr:uid="{00000000-0005-0000-0000-0000E7010000}"/>
    <cellStyle name="1_total_관로시설물_수량산출서-1201_철거단위수량" xfId="1241" xr:uid="{00000000-0005-0000-0000-0000E8010000}"/>
    <cellStyle name="1_total_관로시설물_수량산출서-1201_한수단위수량" xfId="1242" xr:uid="{00000000-0005-0000-0000-0000E9010000}"/>
    <cellStyle name="1_total_관로시설물_시설물단위수량" xfId="1243" xr:uid="{00000000-0005-0000-0000-0000EA010000}"/>
    <cellStyle name="1_total_관로시설물_시설물단위수량1" xfId="1244" xr:uid="{00000000-0005-0000-0000-0000EB010000}"/>
    <cellStyle name="1_total_관로시설물_시설물단위수량1_시설물단위수량" xfId="1245" xr:uid="{00000000-0005-0000-0000-0000EC010000}"/>
    <cellStyle name="1_total_관로시설물_오창수량산출서" xfId="1246" xr:uid="{00000000-0005-0000-0000-0000ED010000}"/>
    <cellStyle name="1_total_관로시설물_오창수량산출서_단위수량" xfId="1247" xr:uid="{00000000-0005-0000-0000-0000EE010000}"/>
    <cellStyle name="1_total_관로시설물_오창수량산출서_단위수량1" xfId="1248" xr:uid="{00000000-0005-0000-0000-0000EF010000}"/>
    <cellStyle name="1_total_관로시설물_오창수량산출서_단위수량산출" xfId="1249" xr:uid="{00000000-0005-0000-0000-0000F0010000}"/>
    <cellStyle name="1_total_관로시설물_오창수량산출서_도곡단위수량" xfId="1250" xr:uid="{00000000-0005-0000-0000-0000F1010000}"/>
    <cellStyle name="1_total_관로시설물_오창수량산출서_수량산출서-11.25" xfId="1251" xr:uid="{00000000-0005-0000-0000-0000F2010000}"/>
    <cellStyle name="1_total_관로시설물_오창수량산출서_수량산출서-11.25_단위수량" xfId="1252" xr:uid="{00000000-0005-0000-0000-0000F3010000}"/>
    <cellStyle name="1_total_관로시설물_오창수량산출서_수량산출서-11.25_단위수량1" xfId="1253" xr:uid="{00000000-0005-0000-0000-0000F4010000}"/>
    <cellStyle name="1_total_관로시설물_오창수량산출서_수량산출서-11.25_단위수량산출" xfId="1254" xr:uid="{00000000-0005-0000-0000-0000F5010000}"/>
    <cellStyle name="1_total_관로시설물_오창수량산출서_수량산출서-11.25_도곡단위수량" xfId="1255" xr:uid="{00000000-0005-0000-0000-0000F6010000}"/>
    <cellStyle name="1_total_관로시설물_오창수량산출서_수량산출서-11.25_철거단위수량" xfId="1256" xr:uid="{00000000-0005-0000-0000-0000F7010000}"/>
    <cellStyle name="1_total_관로시설물_오창수량산출서_수량산출서-11.25_한수단위수량" xfId="1257" xr:uid="{00000000-0005-0000-0000-0000F8010000}"/>
    <cellStyle name="1_total_관로시설물_오창수량산출서_수량산출서-1201" xfId="1258" xr:uid="{00000000-0005-0000-0000-0000F9010000}"/>
    <cellStyle name="1_total_관로시설물_오창수량산출서_수량산출서-1201_단위수량" xfId="1259" xr:uid="{00000000-0005-0000-0000-0000FA010000}"/>
    <cellStyle name="1_total_관로시설물_오창수량산출서_수량산출서-1201_단위수량1" xfId="1260" xr:uid="{00000000-0005-0000-0000-0000FB010000}"/>
    <cellStyle name="1_total_관로시설물_오창수량산출서_수량산출서-1201_단위수량산출" xfId="1261" xr:uid="{00000000-0005-0000-0000-0000FC010000}"/>
    <cellStyle name="1_total_관로시설물_오창수량산출서_수량산출서-1201_도곡단위수량" xfId="1262" xr:uid="{00000000-0005-0000-0000-0000FD010000}"/>
    <cellStyle name="1_total_관로시설물_오창수량산출서_수량산출서-1201_철거단위수량" xfId="1263" xr:uid="{00000000-0005-0000-0000-0000FE010000}"/>
    <cellStyle name="1_total_관로시설물_오창수량산출서_수량산출서-1201_한수단위수량" xfId="1264" xr:uid="{00000000-0005-0000-0000-0000FF010000}"/>
    <cellStyle name="1_total_관로시설물_오창수량산출서_시설물단위수량" xfId="1265" xr:uid="{00000000-0005-0000-0000-000000020000}"/>
    <cellStyle name="1_total_관로시설물_오창수량산출서_시설물단위수량1" xfId="1266" xr:uid="{00000000-0005-0000-0000-000001020000}"/>
    <cellStyle name="1_total_관로시설물_오창수량산출서_시설물단위수량1_시설물단위수량" xfId="1267" xr:uid="{00000000-0005-0000-0000-000002020000}"/>
    <cellStyle name="1_total_관로시설물_오창수량산출서_철거단위수량" xfId="1268" xr:uid="{00000000-0005-0000-0000-000003020000}"/>
    <cellStyle name="1_total_관로시설물_오창수량산출서_한수단위수량" xfId="1269" xr:uid="{00000000-0005-0000-0000-000004020000}"/>
    <cellStyle name="1_total_관로시설물_철거단위수량" xfId="1270" xr:uid="{00000000-0005-0000-0000-000005020000}"/>
    <cellStyle name="1_total_관로시설물_한수단위수량" xfId="1271" xr:uid="{00000000-0005-0000-0000-000006020000}"/>
    <cellStyle name="1_total_구조물,조형물,수목보호" xfId="1272" xr:uid="{00000000-0005-0000-0000-000007020000}"/>
    <cellStyle name="1_total_구조물,조형물,수목보호_단위수량" xfId="1273" xr:uid="{00000000-0005-0000-0000-000008020000}"/>
    <cellStyle name="1_total_구조물,조형물,수목보호_단위수량1" xfId="1274" xr:uid="{00000000-0005-0000-0000-000009020000}"/>
    <cellStyle name="1_total_구조물,조형물,수목보호_단위수량산출" xfId="1275" xr:uid="{00000000-0005-0000-0000-00000A020000}"/>
    <cellStyle name="1_total_구조물,조형물,수목보호_도곡단위수량" xfId="1276" xr:uid="{00000000-0005-0000-0000-00000B020000}"/>
    <cellStyle name="1_total_구조물,조형물,수목보호_수량산출서-11.25" xfId="1277" xr:uid="{00000000-0005-0000-0000-00000C020000}"/>
    <cellStyle name="1_total_구조물,조형물,수목보호_수량산출서-11.25_단위수량" xfId="1278" xr:uid="{00000000-0005-0000-0000-00000D020000}"/>
    <cellStyle name="1_total_구조물,조형물,수목보호_수량산출서-11.25_단위수량1" xfId="1279" xr:uid="{00000000-0005-0000-0000-00000E020000}"/>
    <cellStyle name="1_total_구조물,조형물,수목보호_수량산출서-11.25_단위수량산출" xfId="1280" xr:uid="{00000000-0005-0000-0000-00000F020000}"/>
    <cellStyle name="1_total_구조물,조형물,수목보호_수량산출서-11.25_도곡단위수량" xfId="1281" xr:uid="{00000000-0005-0000-0000-000010020000}"/>
    <cellStyle name="1_total_구조물,조형물,수목보호_수량산출서-11.25_철거단위수량" xfId="1282" xr:uid="{00000000-0005-0000-0000-000011020000}"/>
    <cellStyle name="1_total_구조물,조형물,수목보호_수량산출서-11.25_한수단위수량" xfId="1283" xr:uid="{00000000-0005-0000-0000-000012020000}"/>
    <cellStyle name="1_total_구조물,조형물,수목보호_수량산출서-1201" xfId="1284" xr:uid="{00000000-0005-0000-0000-000013020000}"/>
    <cellStyle name="1_total_구조물,조형물,수목보호_수량산출서-1201_단위수량" xfId="1285" xr:uid="{00000000-0005-0000-0000-000014020000}"/>
    <cellStyle name="1_total_구조물,조형물,수목보호_수량산출서-1201_단위수량1" xfId="1286" xr:uid="{00000000-0005-0000-0000-000015020000}"/>
    <cellStyle name="1_total_구조물,조형물,수목보호_수량산출서-1201_단위수량산출" xfId="1287" xr:uid="{00000000-0005-0000-0000-000016020000}"/>
    <cellStyle name="1_total_구조물,조형물,수목보호_수량산출서-1201_도곡단위수량" xfId="1288" xr:uid="{00000000-0005-0000-0000-000017020000}"/>
    <cellStyle name="1_total_구조물,조형물,수목보호_수량산출서-1201_철거단위수량" xfId="1289" xr:uid="{00000000-0005-0000-0000-000018020000}"/>
    <cellStyle name="1_total_구조물,조형물,수목보호_수량산출서-1201_한수단위수량" xfId="1290" xr:uid="{00000000-0005-0000-0000-000019020000}"/>
    <cellStyle name="1_total_구조물,조형물,수목보호_시설물단위수량" xfId="1291" xr:uid="{00000000-0005-0000-0000-00001A020000}"/>
    <cellStyle name="1_total_구조물,조형물,수목보호_시설물단위수량1" xfId="1292" xr:uid="{00000000-0005-0000-0000-00001B020000}"/>
    <cellStyle name="1_total_구조물,조형물,수목보호_시설물단위수량1_시설물단위수량" xfId="1293" xr:uid="{00000000-0005-0000-0000-00001C020000}"/>
    <cellStyle name="1_total_구조물,조형물,수목보호_오창수량산출서" xfId="1294" xr:uid="{00000000-0005-0000-0000-00001D020000}"/>
    <cellStyle name="1_total_구조물,조형물,수목보호_오창수량산출서_단위수량" xfId="1295" xr:uid="{00000000-0005-0000-0000-00001E020000}"/>
    <cellStyle name="1_total_구조물,조형물,수목보호_오창수량산출서_단위수량1" xfId="1296" xr:uid="{00000000-0005-0000-0000-00001F020000}"/>
    <cellStyle name="1_total_구조물,조형물,수목보호_오창수량산출서_단위수량산출" xfId="1297" xr:uid="{00000000-0005-0000-0000-000020020000}"/>
    <cellStyle name="1_total_구조물,조형물,수목보호_오창수량산출서_도곡단위수량" xfId="1298" xr:uid="{00000000-0005-0000-0000-000021020000}"/>
    <cellStyle name="1_total_구조물,조형물,수목보호_오창수량산출서_수량산출서-11.25" xfId="1299" xr:uid="{00000000-0005-0000-0000-000022020000}"/>
    <cellStyle name="1_total_구조물,조형물,수목보호_오창수량산출서_수량산출서-11.25_단위수량" xfId="1300" xr:uid="{00000000-0005-0000-0000-000023020000}"/>
    <cellStyle name="1_total_구조물,조형물,수목보호_오창수량산출서_수량산출서-11.25_단위수량1" xfId="1301" xr:uid="{00000000-0005-0000-0000-000024020000}"/>
    <cellStyle name="1_total_구조물,조형물,수목보호_오창수량산출서_수량산출서-11.25_단위수량산출" xfId="1302" xr:uid="{00000000-0005-0000-0000-000025020000}"/>
    <cellStyle name="1_total_구조물,조형물,수목보호_오창수량산출서_수량산출서-11.25_도곡단위수량" xfId="1303" xr:uid="{00000000-0005-0000-0000-000026020000}"/>
    <cellStyle name="1_total_구조물,조형물,수목보호_오창수량산출서_수량산출서-11.25_철거단위수량" xfId="1304" xr:uid="{00000000-0005-0000-0000-000027020000}"/>
    <cellStyle name="1_total_구조물,조형물,수목보호_오창수량산출서_수량산출서-11.25_한수단위수량" xfId="1305" xr:uid="{00000000-0005-0000-0000-000028020000}"/>
    <cellStyle name="1_total_구조물,조형물,수목보호_오창수량산출서_수량산출서-1201" xfId="1306" xr:uid="{00000000-0005-0000-0000-000029020000}"/>
    <cellStyle name="1_total_구조물,조형물,수목보호_오창수량산출서_수량산출서-1201_단위수량" xfId="1307" xr:uid="{00000000-0005-0000-0000-00002A020000}"/>
    <cellStyle name="1_total_구조물,조형물,수목보호_오창수량산출서_수량산출서-1201_단위수량1" xfId="1308" xr:uid="{00000000-0005-0000-0000-00002B020000}"/>
    <cellStyle name="1_total_구조물,조형물,수목보호_오창수량산출서_수량산출서-1201_단위수량산출" xfId="1309" xr:uid="{00000000-0005-0000-0000-00002C020000}"/>
    <cellStyle name="1_total_구조물,조형물,수목보호_오창수량산출서_수량산출서-1201_도곡단위수량" xfId="1310" xr:uid="{00000000-0005-0000-0000-00002D020000}"/>
    <cellStyle name="1_total_구조물,조형물,수목보호_오창수량산출서_수량산출서-1201_철거단위수량" xfId="1311" xr:uid="{00000000-0005-0000-0000-00002E020000}"/>
    <cellStyle name="1_total_구조물,조형물,수목보호_오창수량산출서_수량산출서-1201_한수단위수량" xfId="1312" xr:uid="{00000000-0005-0000-0000-00002F020000}"/>
    <cellStyle name="1_total_구조물,조형물,수목보호_오창수량산출서_시설물단위수량" xfId="1313" xr:uid="{00000000-0005-0000-0000-000030020000}"/>
    <cellStyle name="1_total_구조물,조형물,수목보호_오창수량산출서_시설물단위수량1" xfId="1314" xr:uid="{00000000-0005-0000-0000-000031020000}"/>
    <cellStyle name="1_total_구조물,조형물,수목보호_오창수량산출서_시설물단위수량1_시설물단위수량" xfId="1315" xr:uid="{00000000-0005-0000-0000-000032020000}"/>
    <cellStyle name="1_total_구조물,조형물,수목보호_오창수량산출서_철거단위수량" xfId="1316" xr:uid="{00000000-0005-0000-0000-000033020000}"/>
    <cellStyle name="1_total_구조물,조형물,수목보호_오창수량산출서_한수단위수량" xfId="1317" xr:uid="{00000000-0005-0000-0000-000034020000}"/>
    <cellStyle name="1_total_구조물,조형물,수목보호_철거단위수량" xfId="1318" xr:uid="{00000000-0005-0000-0000-000035020000}"/>
    <cellStyle name="1_total_구조물,조형물,수목보호_한수단위수량" xfId="1319" xr:uid="{00000000-0005-0000-0000-000036020000}"/>
    <cellStyle name="1_total_단위수량" xfId="1320" xr:uid="{00000000-0005-0000-0000-000037020000}"/>
    <cellStyle name="1_total_단위수량1" xfId="1321" xr:uid="{00000000-0005-0000-0000-000038020000}"/>
    <cellStyle name="1_total_단위수량산출" xfId="1322" xr:uid="{00000000-0005-0000-0000-000039020000}"/>
    <cellStyle name="1_total_단위수량산출_1" xfId="1323" xr:uid="{00000000-0005-0000-0000-00003A020000}"/>
    <cellStyle name="1_total_단위수량산출_단위수량" xfId="1324" xr:uid="{00000000-0005-0000-0000-00003B020000}"/>
    <cellStyle name="1_total_단위수량산출_단위수량1" xfId="1325" xr:uid="{00000000-0005-0000-0000-00003C020000}"/>
    <cellStyle name="1_total_단위수량산출_단위수량산출" xfId="1326" xr:uid="{00000000-0005-0000-0000-00003D020000}"/>
    <cellStyle name="1_total_단위수량산출_도곡단위수량" xfId="1327" xr:uid="{00000000-0005-0000-0000-00003E020000}"/>
    <cellStyle name="1_total_단위수량산출_수량산출서-11.25" xfId="1328" xr:uid="{00000000-0005-0000-0000-00003F020000}"/>
    <cellStyle name="1_total_단위수량산출_수량산출서-11.25_단위수량" xfId="1329" xr:uid="{00000000-0005-0000-0000-000040020000}"/>
    <cellStyle name="1_total_단위수량산출_수량산출서-11.25_단위수량1" xfId="1330" xr:uid="{00000000-0005-0000-0000-000041020000}"/>
    <cellStyle name="1_total_단위수량산출_수량산출서-11.25_단위수량산출" xfId="1331" xr:uid="{00000000-0005-0000-0000-000042020000}"/>
    <cellStyle name="1_total_단위수량산출_수량산출서-11.25_도곡단위수량" xfId="1332" xr:uid="{00000000-0005-0000-0000-000043020000}"/>
    <cellStyle name="1_total_단위수량산출_수량산출서-11.25_철거단위수량" xfId="1333" xr:uid="{00000000-0005-0000-0000-000044020000}"/>
    <cellStyle name="1_total_단위수량산출_수량산출서-11.25_한수단위수량" xfId="1334" xr:uid="{00000000-0005-0000-0000-000045020000}"/>
    <cellStyle name="1_total_단위수량산출_수량산출서-1201" xfId="1335" xr:uid="{00000000-0005-0000-0000-000046020000}"/>
    <cellStyle name="1_total_단위수량산출_수량산출서-1201_단위수량" xfId="1336" xr:uid="{00000000-0005-0000-0000-000047020000}"/>
    <cellStyle name="1_total_단위수량산출_수량산출서-1201_단위수량1" xfId="1337" xr:uid="{00000000-0005-0000-0000-000048020000}"/>
    <cellStyle name="1_total_단위수량산출_수량산출서-1201_단위수량산출" xfId="1338" xr:uid="{00000000-0005-0000-0000-000049020000}"/>
    <cellStyle name="1_total_단위수량산출_수량산출서-1201_도곡단위수량" xfId="1339" xr:uid="{00000000-0005-0000-0000-00004A020000}"/>
    <cellStyle name="1_total_단위수량산출_수량산출서-1201_철거단위수량" xfId="1340" xr:uid="{00000000-0005-0000-0000-00004B020000}"/>
    <cellStyle name="1_total_단위수량산출_수량산출서-1201_한수단위수량" xfId="1341" xr:uid="{00000000-0005-0000-0000-00004C020000}"/>
    <cellStyle name="1_total_단위수량산출_시설물단위수량" xfId="1342" xr:uid="{00000000-0005-0000-0000-00004D020000}"/>
    <cellStyle name="1_total_단위수량산출_시설물단위수량1" xfId="1343" xr:uid="{00000000-0005-0000-0000-00004E020000}"/>
    <cellStyle name="1_total_단위수량산출_시설물단위수량1_시설물단위수량" xfId="1344" xr:uid="{00000000-0005-0000-0000-00004F020000}"/>
    <cellStyle name="1_total_단위수량산출_오창수량산출서" xfId="1345" xr:uid="{00000000-0005-0000-0000-000050020000}"/>
    <cellStyle name="1_total_단위수량산출_오창수량산출서_단위수량" xfId="1346" xr:uid="{00000000-0005-0000-0000-000051020000}"/>
    <cellStyle name="1_total_단위수량산출_오창수량산출서_단위수량1" xfId="1347" xr:uid="{00000000-0005-0000-0000-000052020000}"/>
    <cellStyle name="1_total_단위수량산출_오창수량산출서_단위수량산출" xfId="1348" xr:uid="{00000000-0005-0000-0000-000053020000}"/>
    <cellStyle name="1_total_단위수량산출_오창수량산출서_도곡단위수량" xfId="1349" xr:uid="{00000000-0005-0000-0000-000054020000}"/>
    <cellStyle name="1_total_단위수량산출_오창수량산출서_수량산출서-11.25" xfId="1350" xr:uid="{00000000-0005-0000-0000-000055020000}"/>
    <cellStyle name="1_total_단위수량산출_오창수량산출서_수량산출서-11.25_단위수량" xfId="1351" xr:uid="{00000000-0005-0000-0000-000056020000}"/>
    <cellStyle name="1_total_단위수량산출_오창수량산출서_수량산출서-11.25_단위수량1" xfId="1352" xr:uid="{00000000-0005-0000-0000-000057020000}"/>
    <cellStyle name="1_total_단위수량산출_오창수량산출서_수량산출서-11.25_단위수량산출" xfId="1353" xr:uid="{00000000-0005-0000-0000-000058020000}"/>
    <cellStyle name="1_total_단위수량산출_오창수량산출서_수량산출서-11.25_도곡단위수량" xfId="1354" xr:uid="{00000000-0005-0000-0000-000059020000}"/>
    <cellStyle name="1_total_단위수량산출_오창수량산출서_수량산출서-11.25_철거단위수량" xfId="1355" xr:uid="{00000000-0005-0000-0000-00005A020000}"/>
    <cellStyle name="1_total_단위수량산출_오창수량산출서_수량산출서-11.25_한수단위수량" xfId="1356" xr:uid="{00000000-0005-0000-0000-00005B020000}"/>
    <cellStyle name="1_total_단위수량산출_오창수량산출서_수량산출서-1201" xfId="1357" xr:uid="{00000000-0005-0000-0000-00005C020000}"/>
    <cellStyle name="1_total_단위수량산출_오창수량산출서_수량산출서-1201_단위수량" xfId="1358" xr:uid="{00000000-0005-0000-0000-00005D020000}"/>
    <cellStyle name="1_total_단위수량산출_오창수량산출서_수량산출서-1201_단위수량1" xfId="1359" xr:uid="{00000000-0005-0000-0000-00005E020000}"/>
    <cellStyle name="1_total_단위수량산출_오창수량산출서_수량산출서-1201_단위수량산출" xfId="1360" xr:uid="{00000000-0005-0000-0000-00005F020000}"/>
    <cellStyle name="1_total_단위수량산출_오창수량산출서_수량산출서-1201_도곡단위수량" xfId="1361" xr:uid="{00000000-0005-0000-0000-000060020000}"/>
    <cellStyle name="1_total_단위수량산출_오창수량산출서_수량산출서-1201_철거단위수량" xfId="1362" xr:uid="{00000000-0005-0000-0000-000061020000}"/>
    <cellStyle name="1_total_단위수량산출_오창수량산출서_수량산출서-1201_한수단위수량" xfId="1363" xr:uid="{00000000-0005-0000-0000-000062020000}"/>
    <cellStyle name="1_total_단위수량산출_오창수량산출서_시설물단위수량" xfId="1364" xr:uid="{00000000-0005-0000-0000-000063020000}"/>
    <cellStyle name="1_total_단위수량산출_오창수량산출서_시설물단위수량1" xfId="1365" xr:uid="{00000000-0005-0000-0000-000064020000}"/>
    <cellStyle name="1_total_단위수량산출_오창수량산출서_시설물단위수량1_시설물단위수량" xfId="1366" xr:uid="{00000000-0005-0000-0000-000065020000}"/>
    <cellStyle name="1_total_단위수량산출_오창수량산출서_철거단위수량" xfId="1367" xr:uid="{00000000-0005-0000-0000-000066020000}"/>
    <cellStyle name="1_total_단위수량산출_오창수량산출서_한수단위수량" xfId="1368" xr:uid="{00000000-0005-0000-0000-000067020000}"/>
    <cellStyle name="1_total_단위수량산출_철거단위수량" xfId="1369" xr:uid="{00000000-0005-0000-0000-000068020000}"/>
    <cellStyle name="1_total_단위수량산출_한수단위수량" xfId="1370" xr:uid="{00000000-0005-0000-0000-000069020000}"/>
    <cellStyle name="1_total_단위수량산출1" xfId="1371" xr:uid="{00000000-0005-0000-0000-00006A020000}"/>
    <cellStyle name="1_total_단위수량산출-1" xfId="1372" xr:uid="{00000000-0005-0000-0000-00006B020000}"/>
    <cellStyle name="1_total_단위수량산출1_단위수량" xfId="1373" xr:uid="{00000000-0005-0000-0000-00006C020000}"/>
    <cellStyle name="1_total_단위수량산출-1_단위수량" xfId="1374" xr:uid="{00000000-0005-0000-0000-00006D020000}"/>
    <cellStyle name="1_total_단위수량산출1_단위수량1" xfId="1375" xr:uid="{00000000-0005-0000-0000-00006E020000}"/>
    <cellStyle name="1_total_단위수량산출-1_단위수량1" xfId="1376" xr:uid="{00000000-0005-0000-0000-00006F020000}"/>
    <cellStyle name="1_total_단위수량산출1_단위수량산출" xfId="1377" xr:uid="{00000000-0005-0000-0000-000070020000}"/>
    <cellStyle name="1_total_단위수량산출-1_단위수량산출" xfId="1378" xr:uid="{00000000-0005-0000-0000-000071020000}"/>
    <cellStyle name="1_total_단위수량산출1_도곡단위수량" xfId="1379" xr:uid="{00000000-0005-0000-0000-000072020000}"/>
    <cellStyle name="1_total_단위수량산출-1_도곡단위수량" xfId="1380" xr:uid="{00000000-0005-0000-0000-000073020000}"/>
    <cellStyle name="1_total_단위수량산출1_수량산출서-11.25" xfId="1381" xr:uid="{00000000-0005-0000-0000-000074020000}"/>
    <cellStyle name="1_total_단위수량산출-1_수량산출서-11.25" xfId="1382" xr:uid="{00000000-0005-0000-0000-000075020000}"/>
    <cellStyle name="1_total_단위수량산출1_수량산출서-11.25_단위수량" xfId="1383" xr:uid="{00000000-0005-0000-0000-000076020000}"/>
    <cellStyle name="1_total_단위수량산출-1_수량산출서-11.25_단위수량" xfId="1384" xr:uid="{00000000-0005-0000-0000-000077020000}"/>
    <cellStyle name="1_total_단위수량산출1_수량산출서-11.25_단위수량1" xfId="1385" xr:uid="{00000000-0005-0000-0000-000078020000}"/>
    <cellStyle name="1_total_단위수량산출-1_수량산출서-11.25_단위수량1" xfId="1386" xr:uid="{00000000-0005-0000-0000-000079020000}"/>
    <cellStyle name="1_total_단위수량산출1_수량산출서-11.25_단위수량산출" xfId="1387" xr:uid="{00000000-0005-0000-0000-00007A020000}"/>
    <cellStyle name="1_total_단위수량산출-1_수량산출서-11.25_단위수량산출" xfId="1388" xr:uid="{00000000-0005-0000-0000-00007B020000}"/>
    <cellStyle name="1_total_단위수량산출1_수량산출서-11.25_도곡단위수량" xfId="1389" xr:uid="{00000000-0005-0000-0000-00007C020000}"/>
    <cellStyle name="1_total_단위수량산출-1_수량산출서-11.25_도곡단위수량" xfId="1390" xr:uid="{00000000-0005-0000-0000-00007D020000}"/>
    <cellStyle name="1_total_단위수량산출1_수량산출서-11.25_철거단위수량" xfId="1391" xr:uid="{00000000-0005-0000-0000-00007E020000}"/>
    <cellStyle name="1_total_단위수량산출-1_수량산출서-11.25_철거단위수량" xfId="1392" xr:uid="{00000000-0005-0000-0000-00007F020000}"/>
    <cellStyle name="1_total_단위수량산출1_수량산출서-11.25_한수단위수량" xfId="1393" xr:uid="{00000000-0005-0000-0000-000080020000}"/>
    <cellStyle name="1_total_단위수량산출-1_수량산출서-11.25_한수단위수량" xfId="1394" xr:uid="{00000000-0005-0000-0000-000081020000}"/>
    <cellStyle name="1_total_단위수량산출1_수량산출서-1201" xfId="1395" xr:uid="{00000000-0005-0000-0000-000082020000}"/>
    <cellStyle name="1_total_단위수량산출-1_수량산출서-1201" xfId="1396" xr:uid="{00000000-0005-0000-0000-000083020000}"/>
    <cellStyle name="1_total_단위수량산출1_수량산출서-1201_단위수량" xfId="1397" xr:uid="{00000000-0005-0000-0000-000084020000}"/>
    <cellStyle name="1_total_단위수량산출-1_수량산출서-1201_단위수량" xfId="1398" xr:uid="{00000000-0005-0000-0000-000085020000}"/>
    <cellStyle name="1_total_단위수량산출1_수량산출서-1201_단위수량1" xfId="1399" xr:uid="{00000000-0005-0000-0000-000086020000}"/>
    <cellStyle name="1_total_단위수량산출-1_수량산출서-1201_단위수량1" xfId="1400" xr:uid="{00000000-0005-0000-0000-000087020000}"/>
    <cellStyle name="1_total_단위수량산출1_수량산출서-1201_단위수량산출" xfId="1401" xr:uid="{00000000-0005-0000-0000-000088020000}"/>
    <cellStyle name="1_total_단위수량산출-1_수량산출서-1201_단위수량산출" xfId="1402" xr:uid="{00000000-0005-0000-0000-000089020000}"/>
    <cellStyle name="1_total_단위수량산출1_수량산출서-1201_도곡단위수량" xfId="1403" xr:uid="{00000000-0005-0000-0000-00008A020000}"/>
    <cellStyle name="1_total_단위수량산출-1_수량산출서-1201_도곡단위수량" xfId="1404" xr:uid="{00000000-0005-0000-0000-00008B020000}"/>
    <cellStyle name="1_total_단위수량산출1_수량산출서-1201_철거단위수량" xfId="1405" xr:uid="{00000000-0005-0000-0000-00008C020000}"/>
    <cellStyle name="1_total_단위수량산출-1_수량산출서-1201_철거단위수량" xfId="1406" xr:uid="{00000000-0005-0000-0000-00008D020000}"/>
    <cellStyle name="1_total_단위수량산출1_수량산출서-1201_한수단위수량" xfId="1407" xr:uid="{00000000-0005-0000-0000-00008E020000}"/>
    <cellStyle name="1_total_단위수량산출-1_수량산출서-1201_한수단위수량" xfId="1408" xr:uid="{00000000-0005-0000-0000-00008F020000}"/>
    <cellStyle name="1_total_단위수량산출1_시설물단위수량" xfId="1409" xr:uid="{00000000-0005-0000-0000-000090020000}"/>
    <cellStyle name="1_total_단위수량산출-1_시설물단위수량" xfId="1410" xr:uid="{00000000-0005-0000-0000-000091020000}"/>
    <cellStyle name="1_total_단위수량산출1_시설물단위수량1" xfId="1411" xr:uid="{00000000-0005-0000-0000-000092020000}"/>
    <cellStyle name="1_total_단위수량산출-1_시설물단위수량1" xfId="1412" xr:uid="{00000000-0005-0000-0000-000093020000}"/>
    <cellStyle name="1_total_단위수량산출1_시설물단위수량1_시설물단위수량" xfId="1413" xr:uid="{00000000-0005-0000-0000-000094020000}"/>
    <cellStyle name="1_total_단위수량산출-1_시설물단위수량1_시설물단위수량" xfId="1414" xr:uid="{00000000-0005-0000-0000-000095020000}"/>
    <cellStyle name="1_total_단위수량산출1_오창수량산출서" xfId="1415" xr:uid="{00000000-0005-0000-0000-000096020000}"/>
    <cellStyle name="1_total_단위수량산출-1_오창수량산출서" xfId="1416" xr:uid="{00000000-0005-0000-0000-000097020000}"/>
    <cellStyle name="1_total_단위수량산출1_오창수량산출서_단위수량" xfId="1417" xr:uid="{00000000-0005-0000-0000-000098020000}"/>
    <cellStyle name="1_total_단위수량산출-1_오창수량산출서_단위수량" xfId="1418" xr:uid="{00000000-0005-0000-0000-000099020000}"/>
    <cellStyle name="1_total_단위수량산출1_오창수량산출서_단위수량1" xfId="1419" xr:uid="{00000000-0005-0000-0000-00009A020000}"/>
    <cellStyle name="1_total_단위수량산출-1_오창수량산출서_단위수량1" xfId="1420" xr:uid="{00000000-0005-0000-0000-00009B020000}"/>
    <cellStyle name="1_total_단위수량산출1_오창수량산출서_단위수량산출" xfId="1421" xr:uid="{00000000-0005-0000-0000-00009C020000}"/>
    <cellStyle name="1_total_단위수량산출-1_오창수량산출서_단위수량산출" xfId="1422" xr:uid="{00000000-0005-0000-0000-00009D020000}"/>
    <cellStyle name="1_total_단위수량산출1_오창수량산출서_도곡단위수량" xfId="1423" xr:uid="{00000000-0005-0000-0000-00009E020000}"/>
    <cellStyle name="1_total_단위수량산출-1_오창수량산출서_도곡단위수량" xfId="1424" xr:uid="{00000000-0005-0000-0000-00009F020000}"/>
    <cellStyle name="1_total_단위수량산출1_오창수량산출서_수량산출서-11.25" xfId="1425" xr:uid="{00000000-0005-0000-0000-0000A0020000}"/>
    <cellStyle name="1_total_단위수량산출-1_오창수량산출서_수량산출서-11.25" xfId="1426" xr:uid="{00000000-0005-0000-0000-0000A1020000}"/>
    <cellStyle name="1_total_단위수량산출1_오창수량산출서_수량산출서-11.25_단위수량" xfId="1427" xr:uid="{00000000-0005-0000-0000-0000A2020000}"/>
    <cellStyle name="1_total_단위수량산출-1_오창수량산출서_수량산출서-11.25_단위수량" xfId="1428" xr:uid="{00000000-0005-0000-0000-0000A3020000}"/>
    <cellStyle name="1_total_단위수량산출1_오창수량산출서_수량산출서-11.25_단위수량1" xfId="1429" xr:uid="{00000000-0005-0000-0000-0000A4020000}"/>
    <cellStyle name="1_total_단위수량산출-1_오창수량산출서_수량산출서-11.25_단위수량1" xfId="1430" xr:uid="{00000000-0005-0000-0000-0000A5020000}"/>
    <cellStyle name="1_total_단위수량산출1_오창수량산출서_수량산출서-11.25_단위수량산출" xfId="1431" xr:uid="{00000000-0005-0000-0000-0000A6020000}"/>
    <cellStyle name="1_total_단위수량산출-1_오창수량산출서_수량산출서-11.25_단위수량산출" xfId="1432" xr:uid="{00000000-0005-0000-0000-0000A7020000}"/>
    <cellStyle name="1_total_단위수량산출1_오창수량산출서_수량산출서-11.25_도곡단위수량" xfId="1433" xr:uid="{00000000-0005-0000-0000-0000A8020000}"/>
    <cellStyle name="1_total_단위수량산출-1_오창수량산출서_수량산출서-11.25_도곡단위수량" xfId="1434" xr:uid="{00000000-0005-0000-0000-0000A9020000}"/>
    <cellStyle name="1_total_단위수량산출1_오창수량산출서_수량산출서-11.25_철거단위수량" xfId="1435" xr:uid="{00000000-0005-0000-0000-0000AA020000}"/>
    <cellStyle name="1_total_단위수량산출-1_오창수량산출서_수량산출서-11.25_철거단위수량" xfId="1436" xr:uid="{00000000-0005-0000-0000-0000AB020000}"/>
    <cellStyle name="1_total_단위수량산출1_오창수량산출서_수량산출서-11.25_한수단위수량" xfId="1437" xr:uid="{00000000-0005-0000-0000-0000AC020000}"/>
    <cellStyle name="1_total_단위수량산출-1_오창수량산출서_수량산출서-11.25_한수단위수량" xfId="1438" xr:uid="{00000000-0005-0000-0000-0000AD020000}"/>
    <cellStyle name="1_total_단위수량산출1_오창수량산출서_수량산출서-1201" xfId="1439" xr:uid="{00000000-0005-0000-0000-0000AE020000}"/>
    <cellStyle name="1_total_단위수량산출-1_오창수량산출서_수량산출서-1201" xfId="1440" xr:uid="{00000000-0005-0000-0000-0000AF020000}"/>
    <cellStyle name="1_total_단위수량산출1_오창수량산출서_수량산출서-1201_단위수량" xfId="1441" xr:uid="{00000000-0005-0000-0000-0000B0020000}"/>
    <cellStyle name="1_total_단위수량산출-1_오창수량산출서_수량산출서-1201_단위수량" xfId="1442" xr:uid="{00000000-0005-0000-0000-0000B1020000}"/>
    <cellStyle name="1_total_단위수량산출1_오창수량산출서_수량산출서-1201_단위수량1" xfId="1443" xr:uid="{00000000-0005-0000-0000-0000B2020000}"/>
    <cellStyle name="1_total_단위수량산출-1_오창수량산출서_수량산출서-1201_단위수량1" xfId="1444" xr:uid="{00000000-0005-0000-0000-0000B3020000}"/>
    <cellStyle name="1_total_단위수량산출1_오창수량산출서_수량산출서-1201_단위수량산출" xfId="1445" xr:uid="{00000000-0005-0000-0000-0000B4020000}"/>
    <cellStyle name="1_total_단위수량산출-1_오창수량산출서_수량산출서-1201_단위수량산출" xfId="1446" xr:uid="{00000000-0005-0000-0000-0000B5020000}"/>
    <cellStyle name="1_total_단위수량산출1_오창수량산출서_수량산출서-1201_도곡단위수량" xfId="1447" xr:uid="{00000000-0005-0000-0000-0000B6020000}"/>
    <cellStyle name="1_total_단위수량산출-1_오창수량산출서_수량산출서-1201_도곡단위수량" xfId="1448" xr:uid="{00000000-0005-0000-0000-0000B7020000}"/>
    <cellStyle name="1_total_단위수량산출1_오창수량산출서_수량산출서-1201_철거단위수량" xfId="1449" xr:uid="{00000000-0005-0000-0000-0000B8020000}"/>
    <cellStyle name="1_total_단위수량산출-1_오창수량산출서_수량산출서-1201_철거단위수량" xfId="1450" xr:uid="{00000000-0005-0000-0000-0000B9020000}"/>
    <cellStyle name="1_total_단위수량산출1_오창수량산출서_수량산출서-1201_한수단위수량" xfId="1451" xr:uid="{00000000-0005-0000-0000-0000BA020000}"/>
    <cellStyle name="1_total_단위수량산출-1_오창수량산출서_수량산출서-1201_한수단위수량" xfId="1452" xr:uid="{00000000-0005-0000-0000-0000BB020000}"/>
    <cellStyle name="1_total_단위수량산출1_오창수량산출서_시설물단위수량" xfId="1453" xr:uid="{00000000-0005-0000-0000-0000BC020000}"/>
    <cellStyle name="1_total_단위수량산출-1_오창수량산출서_시설물단위수량" xfId="1454" xr:uid="{00000000-0005-0000-0000-0000BD020000}"/>
    <cellStyle name="1_total_단위수량산출1_오창수량산출서_시설물단위수량1" xfId="1455" xr:uid="{00000000-0005-0000-0000-0000BE020000}"/>
    <cellStyle name="1_total_단위수량산출-1_오창수량산출서_시설물단위수량1" xfId="1456" xr:uid="{00000000-0005-0000-0000-0000BF020000}"/>
    <cellStyle name="1_total_단위수량산출1_오창수량산출서_시설물단위수량1_시설물단위수량" xfId="1457" xr:uid="{00000000-0005-0000-0000-0000C0020000}"/>
    <cellStyle name="1_total_단위수량산출-1_오창수량산출서_시설물단위수량1_시설물단위수량" xfId="1458" xr:uid="{00000000-0005-0000-0000-0000C1020000}"/>
    <cellStyle name="1_total_단위수량산출1_오창수량산출서_철거단위수량" xfId="1459" xr:uid="{00000000-0005-0000-0000-0000C2020000}"/>
    <cellStyle name="1_total_단위수량산출-1_오창수량산출서_철거단위수량" xfId="1460" xr:uid="{00000000-0005-0000-0000-0000C3020000}"/>
    <cellStyle name="1_total_단위수량산출1_오창수량산출서_한수단위수량" xfId="1461" xr:uid="{00000000-0005-0000-0000-0000C4020000}"/>
    <cellStyle name="1_total_단위수량산출-1_오창수량산출서_한수단위수량" xfId="1462" xr:uid="{00000000-0005-0000-0000-0000C5020000}"/>
    <cellStyle name="1_total_단위수량산출1_철거단위수량" xfId="1463" xr:uid="{00000000-0005-0000-0000-0000C6020000}"/>
    <cellStyle name="1_total_단위수량산출-1_철거단위수량" xfId="1464" xr:uid="{00000000-0005-0000-0000-0000C7020000}"/>
    <cellStyle name="1_total_단위수량산출1_한수단위수량" xfId="1465" xr:uid="{00000000-0005-0000-0000-0000C8020000}"/>
    <cellStyle name="1_total_단위수량산출-1_한수단위수량" xfId="1466" xr:uid="{00000000-0005-0000-0000-0000C9020000}"/>
    <cellStyle name="1_total_단위수량산출2" xfId="1467" xr:uid="{00000000-0005-0000-0000-0000CA020000}"/>
    <cellStyle name="1_total_단위수량산출2_단위수량" xfId="1468" xr:uid="{00000000-0005-0000-0000-0000CB020000}"/>
    <cellStyle name="1_total_단위수량산출2_단위수량1" xfId="1469" xr:uid="{00000000-0005-0000-0000-0000CC020000}"/>
    <cellStyle name="1_total_단위수량산출2_단위수량산출" xfId="1470" xr:uid="{00000000-0005-0000-0000-0000CD020000}"/>
    <cellStyle name="1_total_단위수량산출2_도곡단위수량" xfId="1471" xr:uid="{00000000-0005-0000-0000-0000CE020000}"/>
    <cellStyle name="1_total_단위수량산출2_수량산출서-11.25" xfId="1472" xr:uid="{00000000-0005-0000-0000-0000CF020000}"/>
    <cellStyle name="1_total_단위수량산출2_수량산출서-11.25_단위수량" xfId="1473" xr:uid="{00000000-0005-0000-0000-0000D0020000}"/>
    <cellStyle name="1_total_단위수량산출2_수량산출서-11.25_단위수량1" xfId="1474" xr:uid="{00000000-0005-0000-0000-0000D1020000}"/>
    <cellStyle name="1_total_단위수량산출2_수량산출서-11.25_단위수량산출" xfId="1475" xr:uid="{00000000-0005-0000-0000-0000D2020000}"/>
    <cellStyle name="1_total_단위수량산출2_수량산출서-11.25_도곡단위수량" xfId="1476" xr:uid="{00000000-0005-0000-0000-0000D3020000}"/>
    <cellStyle name="1_total_단위수량산출2_수량산출서-11.25_철거단위수량" xfId="1477" xr:uid="{00000000-0005-0000-0000-0000D4020000}"/>
    <cellStyle name="1_total_단위수량산출2_수량산출서-11.25_한수단위수량" xfId="1478" xr:uid="{00000000-0005-0000-0000-0000D5020000}"/>
    <cellStyle name="1_total_단위수량산출2_수량산출서-1201" xfId="1479" xr:uid="{00000000-0005-0000-0000-0000D6020000}"/>
    <cellStyle name="1_total_단위수량산출2_수량산출서-1201_단위수량" xfId="1480" xr:uid="{00000000-0005-0000-0000-0000D7020000}"/>
    <cellStyle name="1_total_단위수량산출2_수량산출서-1201_단위수량1" xfId="1481" xr:uid="{00000000-0005-0000-0000-0000D8020000}"/>
    <cellStyle name="1_total_단위수량산출2_수량산출서-1201_단위수량산출" xfId="1482" xr:uid="{00000000-0005-0000-0000-0000D9020000}"/>
    <cellStyle name="1_total_단위수량산출2_수량산출서-1201_도곡단위수량" xfId="1483" xr:uid="{00000000-0005-0000-0000-0000DA020000}"/>
    <cellStyle name="1_total_단위수량산출2_수량산출서-1201_철거단위수량" xfId="1484" xr:uid="{00000000-0005-0000-0000-0000DB020000}"/>
    <cellStyle name="1_total_단위수량산출2_수량산출서-1201_한수단위수량" xfId="1485" xr:uid="{00000000-0005-0000-0000-0000DC020000}"/>
    <cellStyle name="1_total_단위수량산출2_시설물단위수량" xfId="1486" xr:uid="{00000000-0005-0000-0000-0000DD020000}"/>
    <cellStyle name="1_total_단위수량산출2_시설물단위수량1" xfId="1487" xr:uid="{00000000-0005-0000-0000-0000DE020000}"/>
    <cellStyle name="1_total_단위수량산출2_시설물단위수량1_시설물단위수량" xfId="1488" xr:uid="{00000000-0005-0000-0000-0000DF020000}"/>
    <cellStyle name="1_total_단위수량산출2_오창수량산출서" xfId="1489" xr:uid="{00000000-0005-0000-0000-0000E0020000}"/>
    <cellStyle name="1_total_단위수량산출2_오창수량산출서_단위수량" xfId="1490" xr:uid="{00000000-0005-0000-0000-0000E1020000}"/>
    <cellStyle name="1_total_단위수량산출2_오창수량산출서_단위수량1" xfId="1491" xr:uid="{00000000-0005-0000-0000-0000E2020000}"/>
    <cellStyle name="1_total_단위수량산출2_오창수량산출서_단위수량산출" xfId="1492" xr:uid="{00000000-0005-0000-0000-0000E3020000}"/>
    <cellStyle name="1_total_단위수량산출2_오창수량산출서_도곡단위수량" xfId="1493" xr:uid="{00000000-0005-0000-0000-0000E4020000}"/>
    <cellStyle name="1_total_단위수량산출2_오창수량산출서_수량산출서-11.25" xfId="1494" xr:uid="{00000000-0005-0000-0000-0000E5020000}"/>
    <cellStyle name="1_total_단위수량산출2_오창수량산출서_수량산출서-11.25_단위수량" xfId="1495" xr:uid="{00000000-0005-0000-0000-0000E6020000}"/>
    <cellStyle name="1_total_단위수량산출2_오창수량산출서_수량산출서-11.25_단위수량1" xfId="1496" xr:uid="{00000000-0005-0000-0000-0000E7020000}"/>
    <cellStyle name="1_total_단위수량산출2_오창수량산출서_수량산출서-11.25_단위수량산출" xfId="1497" xr:uid="{00000000-0005-0000-0000-0000E8020000}"/>
    <cellStyle name="1_total_단위수량산출2_오창수량산출서_수량산출서-11.25_도곡단위수량" xfId="1498" xr:uid="{00000000-0005-0000-0000-0000E9020000}"/>
    <cellStyle name="1_total_단위수량산출2_오창수량산출서_수량산출서-11.25_철거단위수량" xfId="1499" xr:uid="{00000000-0005-0000-0000-0000EA020000}"/>
    <cellStyle name="1_total_단위수량산출2_오창수량산출서_수량산출서-11.25_한수단위수량" xfId="1500" xr:uid="{00000000-0005-0000-0000-0000EB020000}"/>
    <cellStyle name="1_total_단위수량산출2_오창수량산출서_수량산출서-1201" xfId="1501" xr:uid="{00000000-0005-0000-0000-0000EC020000}"/>
    <cellStyle name="1_total_단위수량산출2_오창수량산출서_수량산출서-1201_단위수량" xfId="1502" xr:uid="{00000000-0005-0000-0000-0000ED020000}"/>
    <cellStyle name="1_total_단위수량산출2_오창수량산출서_수량산출서-1201_단위수량1" xfId="1503" xr:uid="{00000000-0005-0000-0000-0000EE020000}"/>
    <cellStyle name="1_total_단위수량산출2_오창수량산출서_수량산출서-1201_단위수량산출" xfId="1504" xr:uid="{00000000-0005-0000-0000-0000EF020000}"/>
    <cellStyle name="1_total_단위수량산출2_오창수량산출서_수량산출서-1201_도곡단위수량" xfId="1505" xr:uid="{00000000-0005-0000-0000-0000F0020000}"/>
    <cellStyle name="1_total_단위수량산출2_오창수량산출서_수량산출서-1201_철거단위수량" xfId="1506" xr:uid="{00000000-0005-0000-0000-0000F1020000}"/>
    <cellStyle name="1_total_단위수량산출2_오창수량산출서_수량산출서-1201_한수단위수량" xfId="1507" xr:uid="{00000000-0005-0000-0000-0000F2020000}"/>
    <cellStyle name="1_total_단위수량산출2_오창수량산출서_시설물단위수량" xfId="1508" xr:uid="{00000000-0005-0000-0000-0000F3020000}"/>
    <cellStyle name="1_total_단위수량산출2_오창수량산출서_시설물단위수량1" xfId="1509" xr:uid="{00000000-0005-0000-0000-0000F4020000}"/>
    <cellStyle name="1_total_단위수량산출2_오창수량산출서_시설물단위수량1_시설물단위수량" xfId="1510" xr:uid="{00000000-0005-0000-0000-0000F5020000}"/>
    <cellStyle name="1_total_단위수량산출2_오창수량산출서_철거단위수량" xfId="1511" xr:uid="{00000000-0005-0000-0000-0000F6020000}"/>
    <cellStyle name="1_total_단위수량산출2_오창수량산출서_한수단위수량" xfId="1512" xr:uid="{00000000-0005-0000-0000-0000F7020000}"/>
    <cellStyle name="1_total_단위수량산출2_철거단위수량" xfId="1513" xr:uid="{00000000-0005-0000-0000-0000F8020000}"/>
    <cellStyle name="1_total_단위수량산출2_한수단위수량" xfId="1514" xr:uid="{00000000-0005-0000-0000-0000F9020000}"/>
    <cellStyle name="1_total_단위수량산출-개군" xfId="1515" xr:uid="{00000000-0005-0000-0000-0000FA020000}"/>
    <cellStyle name="1_total_단위수량산출-경북기계" xfId="1516" xr:uid="{00000000-0005-0000-0000-0000FB020000}"/>
    <cellStyle name="1_total_단위수량산출-구로중" xfId="1517" xr:uid="{00000000-0005-0000-0000-0000FC020000}"/>
    <cellStyle name="1_total_단위수량산출-구미1대" xfId="1518" xr:uid="{00000000-0005-0000-0000-0000FD020000}"/>
    <cellStyle name="1_total_단위수량산출-동북" xfId="1519" xr:uid="{00000000-0005-0000-0000-0000FE020000}"/>
    <cellStyle name="1_total_단위수량산출-모전초등" xfId="1520" xr:uid="{00000000-0005-0000-0000-0000FF020000}"/>
    <cellStyle name="1_total_단위수량산출-문화" xfId="1521" xr:uid="{00000000-0005-0000-0000-000000030000}"/>
    <cellStyle name="1_total_단위수량산출서-1공구" xfId="1522" xr:uid="{00000000-0005-0000-0000-000001030000}"/>
    <cellStyle name="1_total_단위수량산출-서현" xfId="1523" xr:uid="{00000000-0005-0000-0000-000002030000}"/>
    <cellStyle name="1_total_단위수량산출-송파중" xfId="1524" xr:uid="{00000000-0005-0000-0000-000003030000}"/>
    <cellStyle name="1_total_단위수량산출-율면초등" xfId="1525" xr:uid="{00000000-0005-0000-0000-000004030000}"/>
    <cellStyle name="1_total_단위수량산출-중원초등" xfId="1526" xr:uid="{00000000-0005-0000-0000-000005030000}"/>
    <cellStyle name="1_total_단위수량산출-충남여고" xfId="1527" xr:uid="{00000000-0005-0000-0000-000006030000}"/>
    <cellStyle name="1_total_단위수량산출-충주고" xfId="1528" xr:uid="{00000000-0005-0000-0000-000007030000}"/>
    <cellStyle name="1_total_단위수량산출-홍산중" xfId="1529" xr:uid="{00000000-0005-0000-0000-000008030000}"/>
    <cellStyle name="1_total_도곡단위수량" xfId="1530" xr:uid="{00000000-0005-0000-0000-000009030000}"/>
    <cellStyle name="1_total_수량산출서-11.25" xfId="1531" xr:uid="{00000000-0005-0000-0000-00000A030000}"/>
    <cellStyle name="1_total_수량산출서-11.25_단위수량" xfId="1532" xr:uid="{00000000-0005-0000-0000-00000B030000}"/>
    <cellStyle name="1_total_수량산출서-11.25_단위수량1" xfId="1533" xr:uid="{00000000-0005-0000-0000-00000C030000}"/>
    <cellStyle name="1_total_수량산출서-11.25_단위수량산출" xfId="1534" xr:uid="{00000000-0005-0000-0000-00000D030000}"/>
    <cellStyle name="1_total_수량산출서-11.25_도곡단위수량" xfId="1535" xr:uid="{00000000-0005-0000-0000-00000E030000}"/>
    <cellStyle name="1_total_수량산출서-11.25_철거단위수량" xfId="1536" xr:uid="{00000000-0005-0000-0000-00000F030000}"/>
    <cellStyle name="1_total_수량산출서-11.25_한수단위수량" xfId="1537" xr:uid="{00000000-0005-0000-0000-000010030000}"/>
    <cellStyle name="1_total_수량산출서-1201" xfId="1538" xr:uid="{00000000-0005-0000-0000-000011030000}"/>
    <cellStyle name="1_total_수량산출서-1201_단위수량" xfId="1539" xr:uid="{00000000-0005-0000-0000-000012030000}"/>
    <cellStyle name="1_total_수량산출서-1201_단위수량1" xfId="1540" xr:uid="{00000000-0005-0000-0000-000013030000}"/>
    <cellStyle name="1_total_수량산출서-1201_단위수량산출" xfId="1541" xr:uid="{00000000-0005-0000-0000-000014030000}"/>
    <cellStyle name="1_total_수량산출서-1201_도곡단위수량" xfId="1542" xr:uid="{00000000-0005-0000-0000-000015030000}"/>
    <cellStyle name="1_total_수량산출서-1201_철거단위수량" xfId="1543" xr:uid="{00000000-0005-0000-0000-000016030000}"/>
    <cellStyle name="1_total_수량산출서-1201_한수단위수량" xfId="1544" xr:uid="{00000000-0005-0000-0000-000017030000}"/>
    <cellStyle name="1_total_수량산출서-최종" xfId="1545" xr:uid="{00000000-0005-0000-0000-000018030000}"/>
    <cellStyle name="1_total_시설물단위수량" xfId="1546" xr:uid="{00000000-0005-0000-0000-000019030000}"/>
    <cellStyle name="1_total_시설물단위수량1" xfId="1547" xr:uid="{00000000-0005-0000-0000-00001A030000}"/>
    <cellStyle name="1_total_시설물단위수량1_시설물단위수량" xfId="1548" xr:uid="{00000000-0005-0000-0000-00001B030000}"/>
    <cellStyle name="1_total_쌍용" xfId="1549" xr:uid="{00000000-0005-0000-0000-00001C030000}"/>
    <cellStyle name="1_total_쌍용_단위수량" xfId="1550" xr:uid="{00000000-0005-0000-0000-00001D030000}"/>
    <cellStyle name="1_total_쌍용_단위수량1" xfId="1551" xr:uid="{00000000-0005-0000-0000-00001E030000}"/>
    <cellStyle name="1_total_쌍용_단위수량산출" xfId="1552" xr:uid="{00000000-0005-0000-0000-00001F030000}"/>
    <cellStyle name="1_total_쌍용_도곡단위수량" xfId="1553" xr:uid="{00000000-0005-0000-0000-000020030000}"/>
    <cellStyle name="1_total_쌍용_수량산출서-11.25" xfId="1554" xr:uid="{00000000-0005-0000-0000-000021030000}"/>
    <cellStyle name="1_total_쌍용_수량산출서-11.25_단위수량" xfId="1555" xr:uid="{00000000-0005-0000-0000-000022030000}"/>
    <cellStyle name="1_total_쌍용_수량산출서-11.25_단위수량1" xfId="1556" xr:uid="{00000000-0005-0000-0000-000023030000}"/>
    <cellStyle name="1_total_쌍용_수량산출서-11.25_단위수량산출" xfId="1557" xr:uid="{00000000-0005-0000-0000-000024030000}"/>
    <cellStyle name="1_total_쌍용_수량산출서-11.25_도곡단위수량" xfId="1558" xr:uid="{00000000-0005-0000-0000-000025030000}"/>
    <cellStyle name="1_total_쌍용_수량산출서-11.25_철거단위수량" xfId="1559" xr:uid="{00000000-0005-0000-0000-000026030000}"/>
    <cellStyle name="1_total_쌍용_수량산출서-11.25_한수단위수량" xfId="1560" xr:uid="{00000000-0005-0000-0000-000027030000}"/>
    <cellStyle name="1_total_쌍용_수량산출서-1201" xfId="1561" xr:uid="{00000000-0005-0000-0000-000028030000}"/>
    <cellStyle name="1_total_쌍용_수량산출서-1201_단위수량" xfId="1562" xr:uid="{00000000-0005-0000-0000-000029030000}"/>
    <cellStyle name="1_total_쌍용_수량산출서-1201_단위수량1" xfId="1563" xr:uid="{00000000-0005-0000-0000-00002A030000}"/>
    <cellStyle name="1_total_쌍용_수량산출서-1201_단위수량산출" xfId="1564" xr:uid="{00000000-0005-0000-0000-00002B030000}"/>
    <cellStyle name="1_total_쌍용_수량산출서-1201_도곡단위수량" xfId="1565" xr:uid="{00000000-0005-0000-0000-00002C030000}"/>
    <cellStyle name="1_total_쌍용_수량산출서-1201_철거단위수량" xfId="1566" xr:uid="{00000000-0005-0000-0000-00002D030000}"/>
    <cellStyle name="1_total_쌍용_수량산출서-1201_한수단위수량" xfId="1567" xr:uid="{00000000-0005-0000-0000-00002E030000}"/>
    <cellStyle name="1_total_쌍용_시설물단위수량" xfId="1568" xr:uid="{00000000-0005-0000-0000-00002F030000}"/>
    <cellStyle name="1_total_쌍용_시설물단위수량1" xfId="1569" xr:uid="{00000000-0005-0000-0000-000030030000}"/>
    <cellStyle name="1_total_쌍용_시설물단위수량1_시설물단위수량" xfId="1570" xr:uid="{00000000-0005-0000-0000-000031030000}"/>
    <cellStyle name="1_total_쌍용_오창수량산출서" xfId="1571" xr:uid="{00000000-0005-0000-0000-000032030000}"/>
    <cellStyle name="1_total_쌍용_오창수량산출서_단위수량" xfId="1572" xr:uid="{00000000-0005-0000-0000-000033030000}"/>
    <cellStyle name="1_total_쌍용_오창수량산출서_단위수량1" xfId="1573" xr:uid="{00000000-0005-0000-0000-000034030000}"/>
    <cellStyle name="1_total_쌍용_오창수량산출서_단위수량산출" xfId="1574" xr:uid="{00000000-0005-0000-0000-000035030000}"/>
    <cellStyle name="1_total_쌍용_오창수량산출서_도곡단위수량" xfId="1575" xr:uid="{00000000-0005-0000-0000-000036030000}"/>
    <cellStyle name="1_total_쌍용_오창수량산출서_수량산출서-11.25" xfId="1576" xr:uid="{00000000-0005-0000-0000-000037030000}"/>
    <cellStyle name="1_total_쌍용_오창수량산출서_수량산출서-11.25_단위수량" xfId="1577" xr:uid="{00000000-0005-0000-0000-000038030000}"/>
    <cellStyle name="1_total_쌍용_오창수량산출서_수량산출서-11.25_단위수량1" xfId="1578" xr:uid="{00000000-0005-0000-0000-000039030000}"/>
    <cellStyle name="1_total_쌍용_오창수량산출서_수량산출서-11.25_단위수량산출" xfId="1579" xr:uid="{00000000-0005-0000-0000-00003A030000}"/>
    <cellStyle name="1_total_쌍용_오창수량산출서_수량산출서-11.25_도곡단위수량" xfId="1580" xr:uid="{00000000-0005-0000-0000-00003B030000}"/>
    <cellStyle name="1_total_쌍용_오창수량산출서_수량산출서-11.25_철거단위수량" xfId="1581" xr:uid="{00000000-0005-0000-0000-00003C030000}"/>
    <cellStyle name="1_total_쌍용_오창수량산출서_수량산출서-11.25_한수단위수량" xfId="1582" xr:uid="{00000000-0005-0000-0000-00003D030000}"/>
    <cellStyle name="1_total_쌍용_오창수량산출서_수량산출서-1201" xfId="1583" xr:uid="{00000000-0005-0000-0000-00003E030000}"/>
    <cellStyle name="1_total_쌍용_오창수량산출서_수량산출서-1201_단위수량" xfId="1584" xr:uid="{00000000-0005-0000-0000-00003F030000}"/>
    <cellStyle name="1_total_쌍용_오창수량산출서_수량산출서-1201_단위수량1" xfId="1585" xr:uid="{00000000-0005-0000-0000-000040030000}"/>
    <cellStyle name="1_total_쌍용_오창수량산출서_수량산출서-1201_단위수량산출" xfId="1586" xr:uid="{00000000-0005-0000-0000-000041030000}"/>
    <cellStyle name="1_total_쌍용_오창수량산출서_수량산출서-1201_도곡단위수량" xfId="1587" xr:uid="{00000000-0005-0000-0000-000042030000}"/>
    <cellStyle name="1_total_쌍용_오창수량산출서_수량산출서-1201_철거단위수량" xfId="1588" xr:uid="{00000000-0005-0000-0000-000043030000}"/>
    <cellStyle name="1_total_쌍용_오창수량산출서_수량산출서-1201_한수단위수량" xfId="1589" xr:uid="{00000000-0005-0000-0000-000044030000}"/>
    <cellStyle name="1_total_쌍용_오창수량산출서_시설물단위수량" xfId="1590" xr:uid="{00000000-0005-0000-0000-000045030000}"/>
    <cellStyle name="1_total_쌍용_오창수량산출서_시설물단위수량1" xfId="1591" xr:uid="{00000000-0005-0000-0000-000046030000}"/>
    <cellStyle name="1_total_쌍용_오창수량산출서_시설물단위수량1_시설물단위수량" xfId="1592" xr:uid="{00000000-0005-0000-0000-000047030000}"/>
    <cellStyle name="1_total_쌍용_오창수량산출서_철거단위수량" xfId="1593" xr:uid="{00000000-0005-0000-0000-000048030000}"/>
    <cellStyle name="1_total_쌍용_오창수량산출서_한수단위수량" xfId="1594" xr:uid="{00000000-0005-0000-0000-000049030000}"/>
    <cellStyle name="1_total_쌍용_철거단위수량" xfId="1595" xr:uid="{00000000-0005-0000-0000-00004A030000}"/>
    <cellStyle name="1_total_쌍용_한수단위수량" xfId="1596" xr:uid="{00000000-0005-0000-0000-00004B030000}"/>
    <cellStyle name="1_total_안동수량산출" xfId="1597" xr:uid="{00000000-0005-0000-0000-00004C030000}"/>
    <cellStyle name="1_total_안동수량산출최종" xfId="1598" xr:uid="{00000000-0005-0000-0000-00004D030000}"/>
    <cellStyle name="1_total_오창수량산출서" xfId="1599" xr:uid="{00000000-0005-0000-0000-00004E030000}"/>
    <cellStyle name="1_total_오창수량산출서_단위수량" xfId="1600" xr:uid="{00000000-0005-0000-0000-00004F030000}"/>
    <cellStyle name="1_total_오창수량산출서_단위수량1" xfId="1601" xr:uid="{00000000-0005-0000-0000-000050030000}"/>
    <cellStyle name="1_total_오창수량산출서_단위수량산출" xfId="1602" xr:uid="{00000000-0005-0000-0000-000051030000}"/>
    <cellStyle name="1_total_오창수량산출서_도곡단위수량" xfId="1603" xr:uid="{00000000-0005-0000-0000-000052030000}"/>
    <cellStyle name="1_total_오창수량산출서_수량산출서-11.25" xfId="1604" xr:uid="{00000000-0005-0000-0000-000053030000}"/>
    <cellStyle name="1_total_오창수량산출서_수량산출서-11.25_단위수량" xfId="1605" xr:uid="{00000000-0005-0000-0000-000054030000}"/>
    <cellStyle name="1_total_오창수량산출서_수량산출서-11.25_단위수량1" xfId="1606" xr:uid="{00000000-0005-0000-0000-000055030000}"/>
    <cellStyle name="1_total_오창수량산출서_수량산출서-11.25_단위수량산출" xfId="1607" xr:uid="{00000000-0005-0000-0000-000056030000}"/>
    <cellStyle name="1_total_오창수량산출서_수량산출서-11.25_도곡단위수량" xfId="1608" xr:uid="{00000000-0005-0000-0000-000057030000}"/>
    <cellStyle name="1_total_오창수량산출서_수량산출서-11.25_철거단위수량" xfId="1609" xr:uid="{00000000-0005-0000-0000-000058030000}"/>
    <cellStyle name="1_total_오창수량산출서_수량산출서-11.25_한수단위수량" xfId="1610" xr:uid="{00000000-0005-0000-0000-000059030000}"/>
    <cellStyle name="1_total_오창수량산출서_수량산출서-1201" xfId="1611" xr:uid="{00000000-0005-0000-0000-00005A030000}"/>
    <cellStyle name="1_total_오창수량산출서_수량산출서-1201_단위수량" xfId="1612" xr:uid="{00000000-0005-0000-0000-00005B030000}"/>
    <cellStyle name="1_total_오창수량산출서_수량산출서-1201_단위수량1" xfId="1613" xr:uid="{00000000-0005-0000-0000-00005C030000}"/>
    <cellStyle name="1_total_오창수량산출서_수량산출서-1201_단위수량산출" xfId="1614" xr:uid="{00000000-0005-0000-0000-00005D030000}"/>
    <cellStyle name="1_total_오창수량산출서_수량산출서-1201_도곡단위수량" xfId="1615" xr:uid="{00000000-0005-0000-0000-00005E030000}"/>
    <cellStyle name="1_total_오창수량산출서_수량산출서-1201_철거단위수량" xfId="1616" xr:uid="{00000000-0005-0000-0000-00005F030000}"/>
    <cellStyle name="1_total_오창수량산출서_수량산출서-1201_한수단위수량" xfId="1617" xr:uid="{00000000-0005-0000-0000-000060030000}"/>
    <cellStyle name="1_total_오창수량산출서_시설물단위수량" xfId="1618" xr:uid="{00000000-0005-0000-0000-000061030000}"/>
    <cellStyle name="1_total_오창수량산출서_시설물단위수량1" xfId="1619" xr:uid="{00000000-0005-0000-0000-000062030000}"/>
    <cellStyle name="1_total_오창수량산출서_시설물단위수량1_시설물단위수량" xfId="1620" xr:uid="{00000000-0005-0000-0000-000063030000}"/>
    <cellStyle name="1_total_오창수량산출서_철거단위수량" xfId="1621" xr:uid="{00000000-0005-0000-0000-000064030000}"/>
    <cellStyle name="1_total_오창수량산출서_한수단위수량" xfId="1622" xr:uid="{00000000-0005-0000-0000-000065030000}"/>
    <cellStyle name="1_total_운동장단위수량" xfId="1623" xr:uid="{00000000-0005-0000-0000-000066030000}"/>
    <cellStyle name="1_total_운동장단위수량-제일" xfId="1624" xr:uid="{00000000-0005-0000-0000-000067030000}"/>
    <cellStyle name="1_total_은파단위수량" xfId="1625" xr:uid="{00000000-0005-0000-0000-000068030000}"/>
    <cellStyle name="1_total_은파단위수량_단위수량" xfId="1626" xr:uid="{00000000-0005-0000-0000-000069030000}"/>
    <cellStyle name="1_total_은파단위수량_단위수량1" xfId="1627" xr:uid="{00000000-0005-0000-0000-00006A030000}"/>
    <cellStyle name="1_total_은파단위수량_단위수량산출" xfId="1628" xr:uid="{00000000-0005-0000-0000-00006B030000}"/>
    <cellStyle name="1_total_은파단위수량_도곡단위수량" xfId="1629" xr:uid="{00000000-0005-0000-0000-00006C030000}"/>
    <cellStyle name="1_total_은파단위수량_수량산출서-11.25" xfId="1630" xr:uid="{00000000-0005-0000-0000-00006D030000}"/>
    <cellStyle name="1_total_은파단위수량_수량산출서-11.25_단위수량" xfId="1631" xr:uid="{00000000-0005-0000-0000-00006E030000}"/>
    <cellStyle name="1_total_은파단위수량_수량산출서-11.25_단위수량1" xfId="1632" xr:uid="{00000000-0005-0000-0000-00006F030000}"/>
    <cellStyle name="1_total_은파단위수량_수량산출서-11.25_단위수량산출" xfId="1633" xr:uid="{00000000-0005-0000-0000-000070030000}"/>
    <cellStyle name="1_total_은파단위수량_수량산출서-11.25_도곡단위수량" xfId="1634" xr:uid="{00000000-0005-0000-0000-000071030000}"/>
    <cellStyle name="1_total_은파단위수량_수량산출서-11.25_철거단위수량" xfId="1635" xr:uid="{00000000-0005-0000-0000-000072030000}"/>
    <cellStyle name="1_total_은파단위수량_수량산출서-11.25_한수단위수량" xfId="1636" xr:uid="{00000000-0005-0000-0000-000073030000}"/>
    <cellStyle name="1_total_은파단위수량_수량산출서-1201" xfId="1637" xr:uid="{00000000-0005-0000-0000-000074030000}"/>
    <cellStyle name="1_total_은파단위수량_수량산출서-1201_단위수량" xfId="1638" xr:uid="{00000000-0005-0000-0000-000075030000}"/>
    <cellStyle name="1_total_은파단위수량_수량산출서-1201_단위수량1" xfId="1639" xr:uid="{00000000-0005-0000-0000-000076030000}"/>
    <cellStyle name="1_total_은파단위수량_수량산출서-1201_단위수량산출" xfId="1640" xr:uid="{00000000-0005-0000-0000-000077030000}"/>
    <cellStyle name="1_total_은파단위수량_수량산출서-1201_도곡단위수량" xfId="1641" xr:uid="{00000000-0005-0000-0000-000078030000}"/>
    <cellStyle name="1_total_은파단위수량_수량산출서-1201_철거단위수량" xfId="1642" xr:uid="{00000000-0005-0000-0000-000079030000}"/>
    <cellStyle name="1_total_은파단위수량_수량산출서-1201_한수단위수량" xfId="1643" xr:uid="{00000000-0005-0000-0000-00007A030000}"/>
    <cellStyle name="1_total_은파단위수량_시설물단위수량" xfId="1644" xr:uid="{00000000-0005-0000-0000-00007B030000}"/>
    <cellStyle name="1_total_은파단위수량_시설물단위수량1" xfId="1645" xr:uid="{00000000-0005-0000-0000-00007C030000}"/>
    <cellStyle name="1_total_은파단위수량_시설물단위수량1_시설물단위수량" xfId="1646" xr:uid="{00000000-0005-0000-0000-00007D030000}"/>
    <cellStyle name="1_total_은파단위수량_오창수량산출서" xfId="1647" xr:uid="{00000000-0005-0000-0000-00007E030000}"/>
    <cellStyle name="1_total_은파단위수량_오창수량산출서_단위수량" xfId="1648" xr:uid="{00000000-0005-0000-0000-00007F030000}"/>
    <cellStyle name="1_total_은파단위수량_오창수량산출서_단위수량1" xfId="1649" xr:uid="{00000000-0005-0000-0000-000080030000}"/>
    <cellStyle name="1_total_은파단위수량_오창수량산출서_단위수량산출" xfId="1650" xr:uid="{00000000-0005-0000-0000-000081030000}"/>
    <cellStyle name="1_total_은파단위수량_오창수량산출서_도곡단위수량" xfId="1651" xr:uid="{00000000-0005-0000-0000-000082030000}"/>
    <cellStyle name="1_total_은파단위수량_오창수량산출서_수량산출서-11.25" xfId="1652" xr:uid="{00000000-0005-0000-0000-000083030000}"/>
    <cellStyle name="1_total_은파단위수량_오창수량산출서_수량산출서-11.25_단위수량" xfId="1653" xr:uid="{00000000-0005-0000-0000-000084030000}"/>
    <cellStyle name="1_total_은파단위수량_오창수량산출서_수량산출서-11.25_단위수량1" xfId="1654" xr:uid="{00000000-0005-0000-0000-000085030000}"/>
    <cellStyle name="1_total_은파단위수량_오창수량산출서_수량산출서-11.25_단위수량산출" xfId="1655" xr:uid="{00000000-0005-0000-0000-000086030000}"/>
    <cellStyle name="1_total_은파단위수량_오창수량산출서_수량산출서-11.25_도곡단위수량" xfId="1656" xr:uid="{00000000-0005-0000-0000-000087030000}"/>
    <cellStyle name="1_total_은파단위수량_오창수량산출서_수량산출서-11.25_철거단위수량" xfId="1657" xr:uid="{00000000-0005-0000-0000-000088030000}"/>
    <cellStyle name="1_total_은파단위수량_오창수량산출서_수량산출서-11.25_한수단위수량" xfId="1658" xr:uid="{00000000-0005-0000-0000-000089030000}"/>
    <cellStyle name="1_total_은파단위수량_오창수량산출서_수량산출서-1201" xfId="1659" xr:uid="{00000000-0005-0000-0000-00008A030000}"/>
    <cellStyle name="1_total_은파단위수량_오창수량산출서_수량산출서-1201_단위수량" xfId="1660" xr:uid="{00000000-0005-0000-0000-00008B030000}"/>
    <cellStyle name="1_total_은파단위수량_오창수량산출서_수량산출서-1201_단위수량1" xfId="1661" xr:uid="{00000000-0005-0000-0000-00008C030000}"/>
    <cellStyle name="1_total_은파단위수량_오창수량산출서_수량산출서-1201_단위수량산출" xfId="1662" xr:uid="{00000000-0005-0000-0000-00008D030000}"/>
    <cellStyle name="1_total_은파단위수량_오창수량산출서_수량산출서-1201_도곡단위수량" xfId="1663" xr:uid="{00000000-0005-0000-0000-00008E030000}"/>
    <cellStyle name="1_total_은파단위수량_오창수량산출서_수량산출서-1201_철거단위수량" xfId="1664" xr:uid="{00000000-0005-0000-0000-00008F030000}"/>
    <cellStyle name="1_total_은파단위수량_오창수량산출서_수량산출서-1201_한수단위수량" xfId="1665" xr:uid="{00000000-0005-0000-0000-000090030000}"/>
    <cellStyle name="1_total_은파단위수량_오창수량산출서_시설물단위수량" xfId="1666" xr:uid="{00000000-0005-0000-0000-000091030000}"/>
    <cellStyle name="1_total_은파단위수량_오창수량산출서_시설물단위수량1" xfId="1667" xr:uid="{00000000-0005-0000-0000-000092030000}"/>
    <cellStyle name="1_total_은파단위수량_오창수량산출서_시설물단위수량1_시설물단위수량" xfId="1668" xr:uid="{00000000-0005-0000-0000-000093030000}"/>
    <cellStyle name="1_total_은파단위수량_오창수량산출서_철거단위수량" xfId="1669" xr:uid="{00000000-0005-0000-0000-000094030000}"/>
    <cellStyle name="1_total_은파단위수량_오창수량산출서_한수단위수량" xfId="1670" xr:uid="{00000000-0005-0000-0000-000095030000}"/>
    <cellStyle name="1_total_은파단위수량_철거단위수량" xfId="1671" xr:uid="{00000000-0005-0000-0000-000096030000}"/>
    <cellStyle name="1_total_은파단위수량_한수단위수량" xfId="1672" xr:uid="{00000000-0005-0000-0000-000097030000}"/>
    <cellStyle name="1_total_조경포장,관로시설" xfId="1673" xr:uid="{00000000-0005-0000-0000-000098030000}"/>
    <cellStyle name="1_total_조경포장,관로시설_단위수량" xfId="1674" xr:uid="{00000000-0005-0000-0000-000099030000}"/>
    <cellStyle name="1_total_조경포장,관로시설_단위수량1" xfId="1675" xr:uid="{00000000-0005-0000-0000-00009A030000}"/>
    <cellStyle name="1_total_조경포장,관로시설_단위수량산출" xfId="1676" xr:uid="{00000000-0005-0000-0000-00009B030000}"/>
    <cellStyle name="1_total_조경포장,관로시설_도곡단위수량" xfId="1677" xr:uid="{00000000-0005-0000-0000-00009C030000}"/>
    <cellStyle name="1_total_조경포장,관로시설_수량산출서-11.25" xfId="1678" xr:uid="{00000000-0005-0000-0000-00009D030000}"/>
    <cellStyle name="1_total_조경포장,관로시설_수량산출서-11.25_단위수량" xfId="1679" xr:uid="{00000000-0005-0000-0000-00009E030000}"/>
    <cellStyle name="1_total_조경포장,관로시설_수량산출서-11.25_단위수량1" xfId="1680" xr:uid="{00000000-0005-0000-0000-00009F030000}"/>
    <cellStyle name="1_total_조경포장,관로시설_수량산출서-11.25_단위수량산출" xfId="1681" xr:uid="{00000000-0005-0000-0000-0000A0030000}"/>
    <cellStyle name="1_total_조경포장,관로시설_수량산출서-11.25_도곡단위수량" xfId="1682" xr:uid="{00000000-0005-0000-0000-0000A1030000}"/>
    <cellStyle name="1_total_조경포장,관로시설_수량산출서-11.25_철거단위수량" xfId="1683" xr:uid="{00000000-0005-0000-0000-0000A2030000}"/>
    <cellStyle name="1_total_조경포장,관로시설_수량산출서-11.25_한수단위수량" xfId="1684" xr:uid="{00000000-0005-0000-0000-0000A3030000}"/>
    <cellStyle name="1_total_조경포장,관로시설_수량산출서-1201" xfId="1685" xr:uid="{00000000-0005-0000-0000-0000A4030000}"/>
    <cellStyle name="1_total_조경포장,관로시설_수량산출서-1201_단위수량" xfId="1686" xr:uid="{00000000-0005-0000-0000-0000A5030000}"/>
    <cellStyle name="1_total_조경포장,관로시설_수량산출서-1201_단위수량1" xfId="1687" xr:uid="{00000000-0005-0000-0000-0000A6030000}"/>
    <cellStyle name="1_total_조경포장,관로시설_수량산출서-1201_단위수량산출" xfId="1688" xr:uid="{00000000-0005-0000-0000-0000A7030000}"/>
    <cellStyle name="1_total_조경포장,관로시설_수량산출서-1201_도곡단위수량" xfId="1689" xr:uid="{00000000-0005-0000-0000-0000A8030000}"/>
    <cellStyle name="1_total_조경포장,관로시설_수량산출서-1201_철거단위수량" xfId="1690" xr:uid="{00000000-0005-0000-0000-0000A9030000}"/>
    <cellStyle name="1_total_조경포장,관로시설_수량산출서-1201_한수단위수량" xfId="1691" xr:uid="{00000000-0005-0000-0000-0000AA030000}"/>
    <cellStyle name="1_total_조경포장,관로시설_시설물단위수량" xfId="1692" xr:uid="{00000000-0005-0000-0000-0000AB030000}"/>
    <cellStyle name="1_total_조경포장,관로시설_시설물단위수량1" xfId="1693" xr:uid="{00000000-0005-0000-0000-0000AC030000}"/>
    <cellStyle name="1_total_조경포장,관로시설_시설물단위수량1_시설물단위수량" xfId="1694" xr:uid="{00000000-0005-0000-0000-0000AD030000}"/>
    <cellStyle name="1_total_조경포장,관로시설_오창수량산출서" xfId="1695" xr:uid="{00000000-0005-0000-0000-0000AE030000}"/>
    <cellStyle name="1_total_조경포장,관로시설_오창수량산출서_단위수량" xfId="1696" xr:uid="{00000000-0005-0000-0000-0000AF030000}"/>
    <cellStyle name="1_total_조경포장,관로시설_오창수량산출서_단위수량1" xfId="1697" xr:uid="{00000000-0005-0000-0000-0000B0030000}"/>
    <cellStyle name="1_total_조경포장,관로시설_오창수량산출서_단위수량산출" xfId="1698" xr:uid="{00000000-0005-0000-0000-0000B1030000}"/>
    <cellStyle name="1_total_조경포장,관로시설_오창수량산출서_도곡단위수량" xfId="1699" xr:uid="{00000000-0005-0000-0000-0000B2030000}"/>
    <cellStyle name="1_total_조경포장,관로시설_오창수량산출서_수량산출서-11.25" xfId="1700" xr:uid="{00000000-0005-0000-0000-0000B3030000}"/>
    <cellStyle name="1_total_조경포장,관로시설_오창수량산출서_수량산출서-11.25_단위수량" xfId="1701" xr:uid="{00000000-0005-0000-0000-0000B4030000}"/>
    <cellStyle name="1_total_조경포장,관로시설_오창수량산출서_수량산출서-11.25_단위수량1" xfId="1702" xr:uid="{00000000-0005-0000-0000-0000B5030000}"/>
    <cellStyle name="1_total_조경포장,관로시설_오창수량산출서_수량산출서-11.25_단위수량산출" xfId="1703" xr:uid="{00000000-0005-0000-0000-0000B6030000}"/>
    <cellStyle name="1_total_조경포장,관로시설_오창수량산출서_수량산출서-11.25_도곡단위수량" xfId="1704" xr:uid="{00000000-0005-0000-0000-0000B7030000}"/>
    <cellStyle name="1_total_조경포장,관로시설_오창수량산출서_수량산출서-11.25_철거단위수량" xfId="1705" xr:uid="{00000000-0005-0000-0000-0000B8030000}"/>
    <cellStyle name="1_total_조경포장,관로시설_오창수량산출서_수량산출서-11.25_한수단위수량" xfId="1706" xr:uid="{00000000-0005-0000-0000-0000B9030000}"/>
    <cellStyle name="1_total_조경포장,관로시설_오창수량산출서_수량산출서-1201" xfId="1707" xr:uid="{00000000-0005-0000-0000-0000BA030000}"/>
    <cellStyle name="1_total_조경포장,관로시설_오창수량산출서_수량산출서-1201_단위수량" xfId="1708" xr:uid="{00000000-0005-0000-0000-0000BB030000}"/>
    <cellStyle name="1_total_조경포장,관로시설_오창수량산출서_수량산출서-1201_단위수량1" xfId="1709" xr:uid="{00000000-0005-0000-0000-0000BC030000}"/>
    <cellStyle name="1_total_조경포장,관로시설_오창수량산출서_수량산출서-1201_단위수량산출" xfId="1710" xr:uid="{00000000-0005-0000-0000-0000BD030000}"/>
    <cellStyle name="1_total_조경포장,관로시설_오창수량산출서_수량산출서-1201_도곡단위수량" xfId="1711" xr:uid="{00000000-0005-0000-0000-0000BE030000}"/>
    <cellStyle name="1_total_조경포장,관로시설_오창수량산출서_수량산출서-1201_철거단위수량" xfId="1712" xr:uid="{00000000-0005-0000-0000-0000BF030000}"/>
    <cellStyle name="1_total_조경포장,관로시설_오창수량산출서_수량산출서-1201_한수단위수량" xfId="1713" xr:uid="{00000000-0005-0000-0000-0000C0030000}"/>
    <cellStyle name="1_total_조경포장,관로시설_오창수량산출서_시설물단위수량" xfId="1714" xr:uid="{00000000-0005-0000-0000-0000C1030000}"/>
    <cellStyle name="1_total_조경포장,관로시설_오창수량산출서_시설물단위수량1" xfId="1715" xr:uid="{00000000-0005-0000-0000-0000C2030000}"/>
    <cellStyle name="1_total_조경포장,관로시설_오창수량산출서_시설물단위수량1_시설물단위수량" xfId="1716" xr:uid="{00000000-0005-0000-0000-0000C3030000}"/>
    <cellStyle name="1_total_조경포장,관로시설_오창수량산출서_철거단위수량" xfId="1717" xr:uid="{00000000-0005-0000-0000-0000C4030000}"/>
    <cellStyle name="1_total_조경포장,관로시설_오창수량산출서_한수단위수량" xfId="1718" xr:uid="{00000000-0005-0000-0000-0000C5030000}"/>
    <cellStyle name="1_total_조경포장,관로시설_철거단위수량" xfId="1719" xr:uid="{00000000-0005-0000-0000-0000C6030000}"/>
    <cellStyle name="1_total_조경포장,관로시설_한수단위수량" xfId="1720" xr:uid="{00000000-0005-0000-0000-0000C7030000}"/>
    <cellStyle name="1_total_철거단위수량" xfId="1721" xr:uid="{00000000-0005-0000-0000-0000C8030000}"/>
    <cellStyle name="1_total_충남대단위수량" xfId="1722" xr:uid="{00000000-0005-0000-0000-0000C9030000}"/>
    <cellStyle name="1_total_한수단위수량" xfId="1723" xr:uid="{00000000-0005-0000-0000-0000CA030000}"/>
    <cellStyle name="1_total_휴게시설" xfId="1724" xr:uid="{00000000-0005-0000-0000-0000CB030000}"/>
    <cellStyle name="1_total_휴게시설_단위수량" xfId="1725" xr:uid="{00000000-0005-0000-0000-0000CC030000}"/>
    <cellStyle name="1_total_휴게시설_단위수량1" xfId="1726" xr:uid="{00000000-0005-0000-0000-0000CD030000}"/>
    <cellStyle name="1_total_휴게시설_단위수량산출" xfId="1727" xr:uid="{00000000-0005-0000-0000-0000CE030000}"/>
    <cellStyle name="1_total_휴게시설_도곡단위수량" xfId="1728" xr:uid="{00000000-0005-0000-0000-0000CF030000}"/>
    <cellStyle name="1_total_휴게시설_수량산출서-11.25" xfId="1729" xr:uid="{00000000-0005-0000-0000-0000D0030000}"/>
    <cellStyle name="1_total_휴게시설_수량산출서-11.25_단위수량" xfId="1730" xr:uid="{00000000-0005-0000-0000-0000D1030000}"/>
    <cellStyle name="1_total_휴게시설_수량산출서-11.25_단위수량1" xfId="1731" xr:uid="{00000000-0005-0000-0000-0000D2030000}"/>
    <cellStyle name="1_total_휴게시설_수량산출서-11.25_단위수량산출" xfId="1732" xr:uid="{00000000-0005-0000-0000-0000D3030000}"/>
    <cellStyle name="1_total_휴게시설_수량산출서-11.25_도곡단위수량" xfId="1733" xr:uid="{00000000-0005-0000-0000-0000D4030000}"/>
    <cellStyle name="1_total_휴게시설_수량산출서-11.25_철거단위수량" xfId="1734" xr:uid="{00000000-0005-0000-0000-0000D5030000}"/>
    <cellStyle name="1_total_휴게시설_수량산출서-11.25_한수단위수량" xfId="1735" xr:uid="{00000000-0005-0000-0000-0000D6030000}"/>
    <cellStyle name="1_total_휴게시설_수량산출서-1201" xfId="1736" xr:uid="{00000000-0005-0000-0000-0000D7030000}"/>
    <cellStyle name="1_total_휴게시설_수량산출서-1201_단위수량" xfId="1737" xr:uid="{00000000-0005-0000-0000-0000D8030000}"/>
    <cellStyle name="1_total_휴게시설_수량산출서-1201_단위수량1" xfId="1738" xr:uid="{00000000-0005-0000-0000-0000D9030000}"/>
    <cellStyle name="1_total_휴게시설_수량산출서-1201_단위수량산출" xfId="1739" xr:uid="{00000000-0005-0000-0000-0000DA030000}"/>
    <cellStyle name="1_total_휴게시설_수량산출서-1201_도곡단위수량" xfId="1740" xr:uid="{00000000-0005-0000-0000-0000DB030000}"/>
    <cellStyle name="1_total_휴게시설_수량산출서-1201_철거단위수량" xfId="1741" xr:uid="{00000000-0005-0000-0000-0000DC030000}"/>
    <cellStyle name="1_total_휴게시설_수량산출서-1201_한수단위수량" xfId="1742" xr:uid="{00000000-0005-0000-0000-0000DD030000}"/>
    <cellStyle name="1_total_휴게시설_시설물단위수량" xfId="1743" xr:uid="{00000000-0005-0000-0000-0000DE030000}"/>
    <cellStyle name="1_total_휴게시설_시설물단위수량1" xfId="1744" xr:uid="{00000000-0005-0000-0000-0000DF030000}"/>
    <cellStyle name="1_total_휴게시설_시설물단위수량1_시설물단위수량" xfId="1745" xr:uid="{00000000-0005-0000-0000-0000E0030000}"/>
    <cellStyle name="1_total_휴게시설_오창수량산출서" xfId="1746" xr:uid="{00000000-0005-0000-0000-0000E1030000}"/>
    <cellStyle name="1_total_휴게시설_오창수량산출서_단위수량" xfId="1747" xr:uid="{00000000-0005-0000-0000-0000E2030000}"/>
    <cellStyle name="1_total_휴게시설_오창수량산출서_단위수량1" xfId="1748" xr:uid="{00000000-0005-0000-0000-0000E3030000}"/>
    <cellStyle name="1_total_휴게시설_오창수량산출서_단위수량산출" xfId="1749" xr:uid="{00000000-0005-0000-0000-0000E4030000}"/>
    <cellStyle name="1_total_휴게시설_오창수량산출서_도곡단위수량" xfId="1750" xr:uid="{00000000-0005-0000-0000-0000E5030000}"/>
    <cellStyle name="1_total_휴게시설_오창수량산출서_수량산출서-11.25" xfId="1751" xr:uid="{00000000-0005-0000-0000-0000E6030000}"/>
    <cellStyle name="1_total_휴게시설_오창수량산출서_수량산출서-11.25_단위수량" xfId="1752" xr:uid="{00000000-0005-0000-0000-0000E7030000}"/>
    <cellStyle name="1_total_휴게시설_오창수량산출서_수량산출서-11.25_단위수량1" xfId="1753" xr:uid="{00000000-0005-0000-0000-0000E8030000}"/>
    <cellStyle name="1_total_휴게시설_오창수량산출서_수량산출서-11.25_단위수량산출" xfId="1754" xr:uid="{00000000-0005-0000-0000-0000E9030000}"/>
    <cellStyle name="1_total_휴게시설_오창수량산출서_수량산출서-11.25_도곡단위수량" xfId="1755" xr:uid="{00000000-0005-0000-0000-0000EA030000}"/>
    <cellStyle name="1_total_휴게시설_오창수량산출서_수량산출서-11.25_철거단위수량" xfId="1756" xr:uid="{00000000-0005-0000-0000-0000EB030000}"/>
    <cellStyle name="1_total_휴게시설_오창수량산출서_수량산출서-11.25_한수단위수량" xfId="1757" xr:uid="{00000000-0005-0000-0000-0000EC030000}"/>
    <cellStyle name="1_total_휴게시설_오창수량산출서_수량산출서-1201" xfId="1758" xr:uid="{00000000-0005-0000-0000-0000ED030000}"/>
    <cellStyle name="1_total_휴게시설_오창수량산출서_수량산출서-1201_단위수량" xfId="1759" xr:uid="{00000000-0005-0000-0000-0000EE030000}"/>
    <cellStyle name="1_total_휴게시설_오창수량산출서_수량산출서-1201_단위수량1" xfId="1760" xr:uid="{00000000-0005-0000-0000-0000EF030000}"/>
    <cellStyle name="1_total_휴게시설_오창수량산출서_수량산출서-1201_단위수량산출" xfId="1761" xr:uid="{00000000-0005-0000-0000-0000F0030000}"/>
    <cellStyle name="1_total_휴게시설_오창수량산출서_수량산출서-1201_도곡단위수량" xfId="1762" xr:uid="{00000000-0005-0000-0000-0000F1030000}"/>
    <cellStyle name="1_total_휴게시설_오창수량산출서_수량산출서-1201_철거단위수량" xfId="1763" xr:uid="{00000000-0005-0000-0000-0000F2030000}"/>
    <cellStyle name="1_total_휴게시설_오창수량산출서_수량산출서-1201_한수단위수량" xfId="1764" xr:uid="{00000000-0005-0000-0000-0000F3030000}"/>
    <cellStyle name="1_total_휴게시설_오창수량산출서_시설물단위수량" xfId="1765" xr:uid="{00000000-0005-0000-0000-0000F4030000}"/>
    <cellStyle name="1_total_휴게시설_오창수량산출서_시설물단위수량1" xfId="1766" xr:uid="{00000000-0005-0000-0000-0000F5030000}"/>
    <cellStyle name="1_total_휴게시설_오창수량산출서_시설물단위수량1_시설물단위수량" xfId="1767" xr:uid="{00000000-0005-0000-0000-0000F6030000}"/>
    <cellStyle name="1_total_휴게시설_오창수량산출서_철거단위수량" xfId="1768" xr:uid="{00000000-0005-0000-0000-0000F7030000}"/>
    <cellStyle name="1_total_휴게시설_오창수량산출서_한수단위수량" xfId="1769" xr:uid="{00000000-0005-0000-0000-0000F8030000}"/>
    <cellStyle name="1_total_휴게시설_철거단위수량" xfId="1770" xr:uid="{00000000-0005-0000-0000-0000F9030000}"/>
    <cellStyle name="1_total_휴게시설_한수단위수량" xfId="1771" xr:uid="{00000000-0005-0000-0000-0000FA030000}"/>
    <cellStyle name="1_tree" xfId="1772" xr:uid="{00000000-0005-0000-0000-0000FB030000}"/>
    <cellStyle name="1_tree_10.24종합" xfId="1773" xr:uid="{00000000-0005-0000-0000-0000FC030000}"/>
    <cellStyle name="1_tree_10.24종합_단위수량" xfId="1774" xr:uid="{00000000-0005-0000-0000-0000FD030000}"/>
    <cellStyle name="1_tree_10.24종합_단위수량1" xfId="1775" xr:uid="{00000000-0005-0000-0000-0000FE030000}"/>
    <cellStyle name="1_tree_10.24종합_단위수량산출" xfId="1776" xr:uid="{00000000-0005-0000-0000-0000FF030000}"/>
    <cellStyle name="1_tree_10.24종합_도곡단위수량" xfId="1777" xr:uid="{00000000-0005-0000-0000-000000040000}"/>
    <cellStyle name="1_tree_10.24종합_수량산출서-11.25" xfId="1778" xr:uid="{00000000-0005-0000-0000-000001040000}"/>
    <cellStyle name="1_tree_10.24종합_수량산출서-11.25_단위수량" xfId="1779" xr:uid="{00000000-0005-0000-0000-000002040000}"/>
    <cellStyle name="1_tree_10.24종합_수량산출서-11.25_단위수량1" xfId="1780" xr:uid="{00000000-0005-0000-0000-000003040000}"/>
    <cellStyle name="1_tree_10.24종합_수량산출서-11.25_단위수량산출" xfId="1781" xr:uid="{00000000-0005-0000-0000-000004040000}"/>
    <cellStyle name="1_tree_10.24종합_수량산출서-11.25_도곡단위수량" xfId="1782" xr:uid="{00000000-0005-0000-0000-000005040000}"/>
    <cellStyle name="1_tree_10.24종합_수량산출서-11.25_철거단위수량" xfId="1783" xr:uid="{00000000-0005-0000-0000-000006040000}"/>
    <cellStyle name="1_tree_10.24종합_수량산출서-11.25_한수단위수량" xfId="1784" xr:uid="{00000000-0005-0000-0000-000007040000}"/>
    <cellStyle name="1_tree_10.24종합_수량산출서-1201" xfId="1785" xr:uid="{00000000-0005-0000-0000-000008040000}"/>
    <cellStyle name="1_tree_10.24종합_수량산출서-1201_단위수량" xfId="1786" xr:uid="{00000000-0005-0000-0000-000009040000}"/>
    <cellStyle name="1_tree_10.24종합_수량산출서-1201_단위수량1" xfId="1787" xr:uid="{00000000-0005-0000-0000-00000A040000}"/>
    <cellStyle name="1_tree_10.24종합_수량산출서-1201_단위수량산출" xfId="1788" xr:uid="{00000000-0005-0000-0000-00000B040000}"/>
    <cellStyle name="1_tree_10.24종합_수량산출서-1201_도곡단위수량" xfId="1789" xr:uid="{00000000-0005-0000-0000-00000C040000}"/>
    <cellStyle name="1_tree_10.24종합_수량산출서-1201_철거단위수량" xfId="1790" xr:uid="{00000000-0005-0000-0000-00000D040000}"/>
    <cellStyle name="1_tree_10.24종합_수량산출서-1201_한수단위수량" xfId="1791" xr:uid="{00000000-0005-0000-0000-00000E040000}"/>
    <cellStyle name="1_tree_10.24종합_시설물단위수량" xfId="1792" xr:uid="{00000000-0005-0000-0000-00000F040000}"/>
    <cellStyle name="1_tree_10.24종합_시설물단위수량1" xfId="1793" xr:uid="{00000000-0005-0000-0000-000010040000}"/>
    <cellStyle name="1_tree_10.24종합_시설물단위수량1_시설물단위수량" xfId="1794" xr:uid="{00000000-0005-0000-0000-000011040000}"/>
    <cellStyle name="1_tree_10.24종합_오창수량산출서" xfId="1795" xr:uid="{00000000-0005-0000-0000-000012040000}"/>
    <cellStyle name="1_tree_10.24종합_오창수량산출서_단위수량" xfId="1796" xr:uid="{00000000-0005-0000-0000-000013040000}"/>
    <cellStyle name="1_tree_10.24종합_오창수량산출서_단위수량1" xfId="1797" xr:uid="{00000000-0005-0000-0000-000014040000}"/>
    <cellStyle name="1_tree_10.24종합_오창수량산출서_단위수량산출" xfId="1798" xr:uid="{00000000-0005-0000-0000-000015040000}"/>
    <cellStyle name="1_tree_10.24종합_오창수량산출서_도곡단위수량" xfId="1799" xr:uid="{00000000-0005-0000-0000-000016040000}"/>
    <cellStyle name="1_tree_10.24종합_오창수량산출서_수량산출서-11.25" xfId="1800" xr:uid="{00000000-0005-0000-0000-000017040000}"/>
    <cellStyle name="1_tree_10.24종합_오창수량산출서_수량산출서-11.25_단위수량" xfId="1801" xr:uid="{00000000-0005-0000-0000-000018040000}"/>
    <cellStyle name="1_tree_10.24종합_오창수량산출서_수량산출서-11.25_단위수량1" xfId="1802" xr:uid="{00000000-0005-0000-0000-000019040000}"/>
    <cellStyle name="1_tree_10.24종합_오창수량산출서_수량산출서-11.25_단위수량산출" xfId="1803" xr:uid="{00000000-0005-0000-0000-00001A040000}"/>
    <cellStyle name="1_tree_10.24종합_오창수량산출서_수량산출서-11.25_도곡단위수량" xfId="1804" xr:uid="{00000000-0005-0000-0000-00001B040000}"/>
    <cellStyle name="1_tree_10.24종합_오창수량산출서_수량산출서-11.25_철거단위수량" xfId="1805" xr:uid="{00000000-0005-0000-0000-00001C040000}"/>
    <cellStyle name="1_tree_10.24종합_오창수량산출서_수량산출서-11.25_한수단위수량" xfId="1806" xr:uid="{00000000-0005-0000-0000-00001D040000}"/>
    <cellStyle name="1_tree_10.24종합_오창수량산출서_수량산출서-1201" xfId="1807" xr:uid="{00000000-0005-0000-0000-00001E040000}"/>
    <cellStyle name="1_tree_10.24종합_오창수량산출서_수량산출서-1201_단위수량" xfId="1808" xr:uid="{00000000-0005-0000-0000-00001F040000}"/>
    <cellStyle name="1_tree_10.24종합_오창수량산출서_수량산출서-1201_단위수량1" xfId="1809" xr:uid="{00000000-0005-0000-0000-000020040000}"/>
    <cellStyle name="1_tree_10.24종합_오창수량산출서_수량산출서-1201_단위수량산출" xfId="1810" xr:uid="{00000000-0005-0000-0000-000021040000}"/>
    <cellStyle name="1_tree_10.24종합_오창수량산출서_수량산출서-1201_도곡단위수량" xfId="1811" xr:uid="{00000000-0005-0000-0000-000022040000}"/>
    <cellStyle name="1_tree_10.24종합_오창수량산출서_수량산출서-1201_철거단위수량" xfId="1812" xr:uid="{00000000-0005-0000-0000-000023040000}"/>
    <cellStyle name="1_tree_10.24종합_오창수량산출서_수량산출서-1201_한수단위수량" xfId="1813" xr:uid="{00000000-0005-0000-0000-000024040000}"/>
    <cellStyle name="1_tree_10.24종합_오창수량산출서_시설물단위수량" xfId="1814" xr:uid="{00000000-0005-0000-0000-000025040000}"/>
    <cellStyle name="1_tree_10.24종합_오창수량산출서_시설물단위수량1" xfId="1815" xr:uid="{00000000-0005-0000-0000-000026040000}"/>
    <cellStyle name="1_tree_10.24종합_오창수량산출서_시설물단위수량1_시설물단위수량" xfId="1816" xr:uid="{00000000-0005-0000-0000-000027040000}"/>
    <cellStyle name="1_tree_10.24종합_오창수량산출서_철거단위수량" xfId="1817" xr:uid="{00000000-0005-0000-0000-000028040000}"/>
    <cellStyle name="1_tree_10.24종합_오창수량산출서_한수단위수량" xfId="1818" xr:uid="{00000000-0005-0000-0000-000029040000}"/>
    <cellStyle name="1_tree_10.24종합_철거단위수량" xfId="1819" xr:uid="{00000000-0005-0000-0000-00002A040000}"/>
    <cellStyle name="1_tree_10.24종합_한수단위수량" xfId="1820" xr:uid="{00000000-0005-0000-0000-00002B040000}"/>
    <cellStyle name="1_tree_NEW단위수량" xfId="1821" xr:uid="{00000000-0005-0000-0000-00002C040000}"/>
    <cellStyle name="1_tree_NEW단위수량-영동" xfId="1822" xr:uid="{00000000-0005-0000-0000-00002D040000}"/>
    <cellStyle name="1_tree_NEW단위수량-전남" xfId="1823" xr:uid="{00000000-0005-0000-0000-00002E040000}"/>
    <cellStyle name="1_tree_NEW단위수량-주산" xfId="1824" xr:uid="{00000000-0005-0000-0000-00002F040000}"/>
    <cellStyle name="1_tree_NEW단위수량-진안" xfId="1825" xr:uid="{00000000-0005-0000-0000-000030040000}"/>
    <cellStyle name="1_tree_NEW단위수량-행당" xfId="1826" xr:uid="{00000000-0005-0000-0000-000031040000}"/>
    <cellStyle name="1_tree_관로시설물" xfId="1827" xr:uid="{00000000-0005-0000-0000-000032040000}"/>
    <cellStyle name="1_tree_관로시설물_단위수량" xfId="1828" xr:uid="{00000000-0005-0000-0000-000033040000}"/>
    <cellStyle name="1_tree_관로시설물_단위수량1" xfId="1829" xr:uid="{00000000-0005-0000-0000-000034040000}"/>
    <cellStyle name="1_tree_관로시설물_단위수량산출" xfId="1830" xr:uid="{00000000-0005-0000-0000-000035040000}"/>
    <cellStyle name="1_tree_관로시설물_도곡단위수량" xfId="1831" xr:uid="{00000000-0005-0000-0000-000036040000}"/>
    <cellStyle name="1_tree_관로시설물_수량산출서-11.25" xfId="1832" xr:uid="{00000000-0005-0000-0000-000037040000}"/>
    <cellStyle name="1_tree_관로시설물_수량산출서-11.25_단위수량" xfId="1833" xr:uid="{00000000-0005-0000-0000-000038040000}"/>
    <cellStyle name="1_tree_관로시설물_수량산출서-11.25_단위수량1" xfId="1834" xr:uid="{00000000-0005-0000-0000-000039040000}"/>
    <cellStyle name="1_tree_관로시설물_수량산출서-11.25_단위수량산출" xfId="1835" xr:uid="{00000000-0005-0000-0000-00003A040000}"/>
    <cellStyle name="1_tree_관로시설물_수량산출서-11.25_도곡단위수량" xfId="1836" xr:uid="{00000000-0005-0000-0000-00003B040000}"/>
    <cellStyle name="1_tree_관로시설물_수량산출서-11.25_철거단위수량" xfId="1837" xr:uid="{00000000-0005-0000-0000-00003C040000}"/>
    <cellStyle name="1_tree_관로시설물_수량산출서-11.25_한수단위수량" xfId="1838" xr:uid="{00000000-0005-0000-0000-00003D040000}"/>
    <cellStyle name="1_tree_관로시설물_수량산출서-1201" xfId="1839" xr:uid="{00000000-0005-0000-0000-00003E040000}"/>
    <cellStyle name="1_tree_관로시설물_수량산출서-1201_단위수량" xfId="1840" xr:uid="{00000000-0005-0000-0000-00003F040000}"/>
    <cellStyle name="1_tree_관로시설물_수량산출서-1201_단위수량1" xfId="1841" xr:uid="{00000000-0005-0000-0000-000040040000}"/>
    <cellStyle name="1_tree_관로시설물_수량산출서-1201_단위수량산출" xfId="1842" xr:uid="{00000000-0005-0000-0000-000041040000}"/>
    <cellStyle name="1_tree_관로시설물_수량산출서-1201_도곡단위수량" xfId="1843" xr:uid="{00000000-0005-0000-0000-000042040000}"/>
    <cellStyle name="1_tree_관로시설물_수량산출서-1201_철거단위수량" xfId="1844" xr:uid="{00000000-0005-0000-0000-000043040000}"/>
    <cellStyle name="1_tree_관로시설물_수량산출서-1201_한수단위수량" xfId="1845" xr:uid="{00000000-0005-0000-0000-000044040000}"/>
    <cellStyle name="1_tree_관로시설물_시설물단위수량" xfId="1846" xr:uid="{00000000-0005-0000-0000-000045040000}"/>
    <cellStyle name="1_tree_관로시설물_시설물단위수량1" xfId="1847" xr:uid="{00000000-0005-0000-0000-000046040000}"/>
    <cellStyle name="1_tree_관로시설물_시설물단위수량1_시설물단위수량" xfId="1848" xr:uid="{00000000-0005-0000-0000-000047040000}"/>
    <cellStyle name="1_tree_관로시설물_오창수량산출서" xfId="1849" xr:uid="{00000000-0005-0000-0000-000048040000}"/>
    <cellStyle name="1_tree_관로시설물_오창수량산출서_단위수량" xfId="1850" xr:uid="{00000000-0005-0000-0000-000049040000}"/>
    <cellStyle name="1_tree_관로시설물_오창수량산출서_단위수량1" xfId="1851" xr:uid="{00000000-0005-0000-0000-00004A040000}"/>
    <cellStyle name="1_tree_관로시설물_오창수량산출서_단위수량산출" xfId="1852" xr:uid="{00000000-0005-0000-0000-00004B040000}"/>
    <cellStyle name="1_tree_관로시설물_오창수량산출서_도곡단위수량" xfId="1853" xr:uid="{00000000-0005-0000-0000-00004C040000}"/>
    <cellStyle name="1_tree_관로시설물_오창수량산출서_수량산출서-11.25" xfId="1854" xr:uid="{00000000-0005-0000-0000-00004D040000}"/>
    <cellStyle name="1_tree_관로시설물_오창수량산출서_수량산출서-11.25_단위수량" xfId="1855" xr:uid="{00000000-0005-0000-0000-00004E040000}"/>
    <cellStyle name="1_tree_관로시설물_오창수량산출서_수량산출서-11.25_단위수량1" xfId="1856" xr:uid="{00000000-0005-0000-0000-00004F040000}"/>
    <cellStyle name="1_tree_관로시설물_오창수량산출서_수량산출서-11.25_단위수량산출" xfId="1857" xr:uid="{00000000-0005-0000-0000-000050040000}"/>
    <cellStyle name="1_tree_관로시설물_오창수량산출서_수량산출서-11.25_도곡단위수량" xfId="1858" xr:uid="{00000000-0005-0000-0000-000051040000}"/>
    <cellStyle name="1_tree_관로시설물_오창수량산출서_수량산출서-11.25_철거단위수량" xfId="1859" xr:uid="{00000000-0005-0000-0000-000052040000}"/>
    <cellStyle name="1_tree_관로시설물_오창수량산출서_수량산출서-11.25_한수단위수량" xfId="1860" xr:uid="{00000000-0005-0000-0000-000053040000}"/>
    <cellStyle name="1_tree_관로시설물_오창수량산출서_수량산출서-1201" xfId="1861" xr:uid="{00000000-0005-0000-0000-000054040000}"/>
    <cellStyle name="1_tree_관로시설물_오창수량산출서_수량산출서-1201_단위수량" xfId="1862" xr:uid="{00000000-0005-0000-0000-000055040000}"/>
    <cellStyle name="1_tree_관로시설물_오창수량산출서_수량산출서-1201_단위수량1" xfId="1863" xr:uid="{00000000-0005-0000-0000-000056040000}"/>
    <cellStyle name="1_tree_관로시설물_오창수량산출서_수량산출서-1201_단위수량산출" xfId="1864" xr:uid="{00000000-0005-0000-0000-000057040000}"/>
    <cellStyle name="1_tree_관로시설물_오창수량산출서_수량산출서-1201_도곡단위수량" xfId="1865" xr:uid="{00000000-0005-0000-0000-000058040000}"/>
    <cellStyle name="1_tree_관로시설물_오창수량산출서_수량산출서-1201_철거단위수량" xfId="1866" xr:uid="{00000000-0005-0000-0000-000059040000}"/>
    <cellStyle name="1_tree_관로시설물_오창수량산출서_수량산출서-1201_한수단위수량" xfId="1867" xr:uid="{00000000-0005-0000-0000-00005A040000}"/>
    <cellStyle name="1_tree_관로시설물_오창수량산출서_시설물단위수량" xfId="1868" xr:uid="{00000000-0005-0000-0000-00005B040000}"/>
    <cellStyle name="1_tree_관로시설물_오창수량산출서_시설물단위수량1" xfId="1869" xr:uid="{00000000-0005-0000-0000-00005C040000}"/>
    <cellStyle name="1_tree_관로시설물_오창수량산출서_시설물단위수량1_시설물단위수량" xfId="1870" xr:uid="{00000000-0005-0000-0000-00005D040000}"/>
    <cellStyle name="1_tree_관로시설물_오창수량산출서_철거단위수량" xfId="1871" xr:uid="{00000000-0005-0000-0000-00005E040000}"/>
    <cellStyle name="1_tree_관로시설물_오창수량산출서_한수단위수량" xfId="1872" xr:uid="{00000000-0005-0000-0000-00005F040000}"/>
    <cellStyle name="1_tree_관로시설물_철거단위수량" xfId="1873" xr:uid="{00000000-0005-0000-0000-000060040000}"/>
    <cellStyle name="1_tree_관로시설물_한수단위수량" xfId="1874" xr:uid="{00000000-0005-0000-0000-000061040000}"/>
    <cellStyle name="1_tree_구조물,조형물,수목보호" xfId="1875" xr:uid="{00000000-0005-0000-0000-000062040000}"/>
    <cellStyle name="1_tree_구조물,조형물,수목보호_단위수량" xfId="1876" xr:uid="{00000000-0005-0000-0000-000063040000}"/>
    <cellStyle name="1_tree_구조물,조형물,수목보호_단위수량1" xfId="1877" xr:uid="{00000000-0005-0000-0000-000064040000}"/>
    <cellStyle name="1_tree_구조물,조형물,수목보호_단위수량산출" xfId="1878" xr:uid="{00000000-0005-0000-0000-000065040000}"/>
    <cellStyle name="1_tree_구조물,조형물,수목보호_도곡단위수량" xfId="1879" xr:uid="{00000000-0005-0000-0000-000066040000}"/>
    <cellStyle name="1_tree_구조물,조형물,수목보호_수량산출서-11.25" xfId="1880" xr:uid="{00000000-0005-0000-0000-000067040000}"/>
    <cellStyle name="1_tree_구조물,조형물,수목보호_수량산출서-11.25_단위수량" xfId="1881" xr:uid="{00000000-0005-0000-0000-000068040000}"/>
    <cellStyle name="1_tree_구조물,조형물,수목보호_수량산출서-11.25_단위수량1" xfId="1882" xr:uid="{00000000-0005-0000-0000-000069040000}"/>
    <cellStyle name="1_tree_구조물,조형물,수목보호_수량산출서-11.25_단위수량산출" xfId="1883" xr:uid="{00000000-0005-0000-0000-00006A040000}"/>
    <cellStyle name="1_tree_구조물,조형물,수목보호_수량산출서-11.25_도곡단위수량" xfId="1884" xr:uid="{00000000-0005-0000-0000-00006B040000}"/>
    <cellStyle name="1_tree_구조물,조형물,수목보호_수량산출서-11.25_철거단위수량" xfId="1885" xr:uid="{00000000-0005-0000-0000-00006C040000}"/>
    <cellStyle name="1_tree_구조물,조형물,수목보호_수량산출서-11.25_한수단위수량" xfId="1886" xr:uid="{00000000-0005-0000-0000-00006D040000}"/>
    <cellStyle name="1_tree_구조물,조형물,수목보호_수량산출서-1201" xfId="1887" xr:uid="{00000000-0005-0000-0000-00006E040000}"/>
    <cellStyle name="1_tree_구조물,조형물,수목보호_수량산출서-1201_단위수량" xfId="1888" xr:uid="{00000000-0005-0000-0000-00006F040000}"/>
    <cellStyle name="1_tree_구조물,조형물,수목보호_수량산출서-1201_단위수량1" xfId="1889" xr:uid="{00000000-0005-0000-0000-000070040000}"/>
    <cellStyle name="1_tree_구조물,조형물,수목보호_수량산출서-1201_단위수량산출" xfId="1890" xr:uid="{00000000-0005-0000-0000-000071040000}"/>
    <cellStyle name="1_tree_구조물,조형물,수목보호_수량산출서-1201_도곡단위수량" xfId="1891" xr:uid="{00000000-0005-0000-0000-000072040000}"/>
    <cellStyle name="1_tree_구조물,조형물,수목보호_수량산출서-1201_철거단위수량" xfId="1892" xr:uid="{00000000-0005-0000-0000-000073040000}"/>
    <cellStyle name="1_tree_구조물,조형물,수목보호_수량산출서-1201_한수단위수량" xfId="1893" xr:uid="{00000000-0005-0000-0000-000074040000}"/>
    <cellStyle name="1_tree_구조물,조형물,수목보호_시설물단위수량" xfId="1894" xr:uid="{00000000-0005-0000-0000-000075040000}"/>
    <cellStyle name="1_tree_구조물,조형물,수목보호_시설물단위수량1" xfId="1895" xr:uid="{00000000-0005-0000-0000-000076040000}"/>
    <cellStyle name="1_tree_구조물,조형물,수목보호_시설물단위수량1_시설물단위수량" xfId="1896" xr:uid="{00000000-0005-0000-0000-000077040000}"/>
    <cellStyle name="1_tree_구조물,조형물,수목보호_오창수량산출서" xfId="1897" xr:uid="{00000000-0005-0000-0000-000078040000}"/>
    <cellStyle name="1_tree_구조물,조형물,수목보호_오창수량산출서_단위수량" xfId="1898" xr:uid="{00000000-0005-0000-0000-000079040000}"/>
    <cellStyle name="1_tree_구조물,조형물,수목보호_오창수량산출서_단위수량1" xfId="1899" xr:uid="{00000000-0005-0000-0000-00007A040000}"/>
    <cellStyle name="1_tree_구조물,조형물,수목보호_오창수량산출서_단위수량산출" xfId="1900" xr:uid="{00000000-0005-0000-0000-00007B040000}"/>
    <cellStyle name="1_tree_구조물,조형물,수목보호_오창수량산출서_도곡단위수량" xfId="1901" xr:uid="{00000000-0005-0000-0000-00007C040000}"/>
    <cellStyle name="1_tree_구조물,조형물,수목보호_오창수량산출서_수량산출서-11.25" xfId="1902" xr:uid="{00000000-0005-0000-0000-00007D040000}"/>
    <cellStyle name="1_tree_구조물,조형물,수목보호_오창수량산출서_수량산출서-11.25_단위수량" xfId="1903" xr:uid="{00000000-0005-0000-0000-00007E040000}"/>
    <cellStyle name="1_tree_구조물,조형물,수목보호_오창수량산출서_수량산출서-11.25_단위수량1" xfId="1904" xr:uid="{00000000-0005-0000-0000-00007F040000}"/>
    <cellStyle name="1_tree_구조물,조형물,수목보호_오창수량산출서_수량산출서-11.25_단위수량산출" xfId="1905" xr:uid="{00000000-0005-0000-0000-000080040000}"/>
    <cellStyle name="1_tree_구조물,조형물,수목보호_오창수량산출서_수량산출서-11.25_도곡단위수량" xfId="1906" xr:uid="{00000000-0005-0000-0000-000081040000}"/>
    <cellStyle name="1_tree_구조물,조형물,수목보호_오창수량산출서_수량산출서-11.25_철거단위수량" xfId="1907" xr:uid="{00000000-0005-0000-0000-000082040000}"/>
    <cellStyle name="1_tree_구조물,조형물,수목보호_오창수량산출서_수량산출서-11.25_한수단위수량" xfId="1908" xr:uid="{00000000-0005-0000-0000-000083040000}"/>
    <cellStyle name="1_tree_구조물,조형물,수목보호_오창수량산출서_수량산출서-1201" xfId="1909" xr:uid="{00000000-0005-0000-0000-000084040000}"/>
    <cellStyle name="1_tree_구조물,조형물,수목보호_오창수량산출서_수량산출서-1201_단위수량" xfId="1910" xr:uid="{00000000-0005-0000-0000-000085040000}"/>
    <cellStyle name="1_tree_구조물,조형물,수목보호_오창수량산출서_수량산출서-1201_단위수량1" xfId="1911" xr:uid="{00000000-0005-0000-0000-000086040000}"/>
    <cellStyle name="1_tree_구조물,조형물,수목보호_오창수량산출서_수량산출서-1201_단위수량산출" xfId="1912" xr:uid="{00000000-0005-0000-0000-000087040000}"/>
    <cellStyle name="1_tree_구조물,조형물,수목보호_오창수량산출서_수량산출서-1201_도곡단위수량" xfId="1913" xr:uid="{00000000-0005-0000-0000-000088040000}"/>
    <cellStyle name="1_tree_구조물,조형물,수목보호_오창수량산출서_수량산출서-1201_철거단위수량" xfId="1914" xr:uid="{00000000-0005-0000-0000-000089040000}"/>
    <cellStyle name="1_tree_구조물,조형물,수목보호_오창수량산출서_수량산출서-1201_한수단위수량" xfId="1915" xr:uid="{00000000-0005-0000-0000-00008A040000}"/>
    <cellStyle name="1_tree_구조물,조형물,수목보호_오창수량산출서_시설물단위수량" xfId="1916" xr:uid="{00000000-0005-0000-0000-00008B040000}"/>
    <cellStyle name="1_tree_구조물,조형물,수목보호_오창수량산출서_시설물단위수량1" xfId="1917" xr:uid="{00000000-0005-0000-0000-00008C040000}"/>
    <cellStyle name="1_tree_구조물,조형물,수목보호_오창수량산출서_시설물단위수량1_시설물단위수량" xfId="1918" xr:uid="{00000000-0005-0000-0000-00008D040000}"/>
    <cellStyle name="1_tree_구조물,조형물,수목보호_오창수량산출서_철거단위수량" xfId="1919" xr:uid="{00000000-0005-0000-0000-00008E040000}"/>
    <cellStyle name="1_tree_구조물,조형물,수목보호_오창수량산출서_한수단위수량" xfId="1920" xr:uid="{00000000-0005-0000-0000-00008F040000}"/>
    <cellStyle name="1_tree_구조물,조형물,수목보호_철거단위수량" xfId="1921" xr:uid="{00000000-0005-0000-0000-000090040000}"/>
    <cellStyle name="1_tree_구조물,조형물,수목보호_한수단위수량" xfId="1922" xr:uid="{00000000-0005-0000-0000-000091040000}"/>
    <cellStyle name="1_tree_단위수량" xfId="1923" xr:uid="{00000000-0005-0000-0000-000092040000}"/>
    <cellStyle name="1_tree_단위수량1" xfId="1924" xr:uid="{00000000-0005-0000-0000-000093040000}"/>
    <cellStyle name="1_tree_단위수량산출" xfId="1925" xr:uid="{00000000-0005-0000-0000-000094040000}"/>
    <cellStyle name="1_tree_단위수량산출_1" xfId="1926" xr:uid="{00000000-0005-0000-0000-000095040000}"/>
    <cellStyle name="1_tree_단위수량산출_단위수량" xfId="1927" xr:uid="{00000000-0005-0000-0000-000096040000}"/>
    <cellStyle name="1_tree_단위수량산출_단위수량1" xfId="1928" xr:uid="{00000000-0005-0000-0000-000097040000}"/>
    <cellStyle name="1_tree_단위수량산출_단위수량산출" xfId="1929" xr:uid="{00000000-0005-0000-0000-000098040000}"/>
    <cellStyle name="1_tree_단위수량산출_도곡단위수량" xfId="1930" xr:uid="{00000000-0005-0000-0000-000099040000}"/>
    <cellStyle name="1_tree_단위수량산출_수량산출서-11.25" xfId="1931" xr:uid="{00000000-0005-0000-0000-00009A040000}"/>
    <cellStyle name="1_tree_단위수량산출_수량산출서-11.25_단위수량" xfId="1932" xr:uid="{00000000-0005-0000-0000-00009B040000}"/>
    <cellStyle name="1_tree_단위수량산출_수량산출서-11.25_단위수량1" xfId="1933" xr:uid="{00000000-0005-0000-0000-00009C040000}"/>
    <cellStyle name="1_tree_단위수량산출_수량산출서-11.25_단위수량산출" xfId="1934" xr:uid="{00000000-0005-0000-0000-00009D040000}"/>
    <cellStyle name="1_tree_단위수량산출_수량산출서-11.25_도곡단위수량" xfId="1935" xr:uid="{00000000-0005-0000-0000-00009E040000}"/>
    <cellStyle name="1_tree_단위수량산출_수량산출서-11.25_철거단위수량" xfId="1936" xr:uid="{00000000-0005-0000-0000-00009F040000}"/>
    <cellStyle name="1_tree_단위수량산출_수량산출서-11.25_한수단위수량" xfId="1937" xr:uid="{00000000-0005-0000-0000-0000A0040000}"/>
    <cellStyle name="1_tree_단위수량산출_수량산출서-1201" xfId="1938" xr:uid="{00000000-0005-0000-0000-0000A1040000}"/>
    <cellStyle name="1_tree_단위수량산출_수량산출서-1201_단위수량" xfId="1939" xr:uid="{00000000-0005-0000-0000-0000A2040000}"/>
    <cellStyle name="1_tree_단위수량산출_수량산출서-1201_단위수량1" xfId="1940" xr:uid="{00000000-0005-0000-0000-0000A3040000}"/>
    <cellStyle name="1_tree_단위수량산출_수량산출서-1201_단위수량산출" xfId="1941" xr:uid="{00000000-0005-0000-0000-0000A4040000}"/>
    <cellStyle name="1_tree_단위수량산출_수량산출서-1201_도곡단위수량" xfId="1942" xr:uid="{00000000-0005-0000-0000-0000A5040000}"/>
    <cellStyle name="1_tree_단위수량산출_수량산출서-1201_철거단위수량" xfId="1943" xr:uid="{00000000-0005-0000-0000-0000A6040000}"/>
    <cellStyle name="1_tree_단위수량산출_수량산출서-1201_한수단위수량" xfId="1944" xr:uid="{00000000-0005-0000-0000-0000A7040000}"/>
    <cellStyle name="1_tree_단위수량산출_시설물단위수량" xfId="1945" xr:uid="{00000000-0005-0000-0000-0000A8040000}"/>
    <cellStyle name="1_tree_단위수량산출_시설물단위수량1" xfId="1946" xr:uid="{00000000-0005-0000-0000-0000A9040000}"/>
    <cellStyle name="1_tree_단위수량산출_시설물단위수량1_시설물단위수량" xfId="1947" xr:uid="{00000000-0005-0000-0000-0000AA040000}"/>
    <cellStyle name="1_tree_단위수량산출_오창수량산출서" xfId="1948" xr:uid="{00000000-0005-0000-0000-0000AB040000}"/>
    <cellStyle name="1_tree_단위수량산출_오창수량산출서_단위수량" xfId="1949" xr:uid="{00000000-0005-0000-0000-0000AC040000}"/>
    <cellStyle name="1_tree_단위수량산출_오창수량산출서_단위수량1" xfId="1950" xr:uid="{00000000-0005-0000-0000-0000AD040000}"/>
    <cellStyle name="1_tree_단위수량산출_오창수량산출서_단위수량산출" xfId="1951" xr:uid="{00000000-0005-0000-0000-0000AE040000}"/>
    <cellStyle name="1_tree_단위수량산출_오창수량산출서_도곡단위수량" xfId="1952" xr:uid="{00000000-0005-0000-0000-0000AF040000}"/>
    <cellStyle name="1_tree_단위수량산출_오창수량산출서_수량산출서-11.25" xfId="1953" xr:uid="{00000000-0005-0000-0000-0000B0040000}"/>
    <cellStyle name="1_tree_단위수량산출_오창수량산출서_수량산출서-11.25_단위수량" xfId="1954" xr:uid="{00000000-0005-0000-0000-0000B1040000}"/>
    <cellStyle name="1_tree_단위수량산출_오창수량산출서_수량산출서-11.25_단위수량1" xfId="1955" xr:uid="{00000000-0005-0000-0000-0000B2040000}"/>
    <cellStyle name="1_tree_단위수량산출_오창수량산출서_수량산출서-11.25_단위수량산출" xfId="1956" xr:uid="{00000000-0005-0000-0000-0000B3040000}"/>
    <cellStyle name="1_tree_단위수량산출_오창수량산출서_수량산출서-11.25_도곡단위수량" xfId="1957" xr:uid="{00000000-0005-0000-0000-0000B4040000}"/>
    <cellStyle name="1_tree_단위수량산출_오창수량산출서_수량산출서-11.25_철거단위수량" xfId="1958" xr:uid="{00000000-0005-0000-0000-0000B5040000}"/>
    <cellStyle name="1_tree_단위수량산출_오창수량산출서_수량산출서-11.25_한수단위수량" xfId="1959" xr:uid="{00000000-0005-0000-0000-0000B6040000}"/>
    <cellStyle name="1_tree_단위수량산출_오창수량산출서_수량산출서-1201" xfId="1960" xr:uid="{00000000-0005-0000-0000-0000B7040000}"/>
    <cellStyle name="1_tree_단위수량산출_오창수량산출서_수량산출서-1201_단위수량" xfId="1961" xr:uid="{00000000-0005-0000-0000-0000B8040000}"/>
    <cellStyle name="1_tree_단위수량산출_오창수량산출서_수량산출서-1201_단위수량1" xfId="1962" xr:uid="{00000000-0005-0000-0000-0000B9040000}"/>
    <cellStyle name="1_tree_단위수량산출_오창수량산출서_수량산출서-1201_단위수량산출" xfId="1963" xr:uid="{00000000-0005-0000-0000-0000BA040000}"/>
    <cellStyle name="1_tree_단위수량산출_오창수량산출서_수량산출서-1201_도곡단위수량" xfId="1964" xr:uid="{00000000-0005-0000-0000-0000BB040000}"/>
    <cellStyle name="1_tree_단위수량산출_오창수량산출서_수량산출서-1201_철거단위수량" xfId="1965" xr:uid="{00000000-0005-0000-0000-0000BC040000}"/>
    <cellStyle name="1_tree_단위수량산출_오창수량산출서_수량산출서-1201_한수단위수량" xfId="1966" xr:uid="{00000000-0005-0000-0000-0000BD040000}"/>
    <cellStyle name="1_tree_단위수량산출_오창수량산출서_시설물단위수량" xfId="1967" xr:uid="{00000000-0005-0000-0000-0000BE040000}"/>
    <cellStyle name="1_tree_단위수량산출_오창수량산출서_시설물단위수량1" xfId="1968" xr:uid="{00000000-0005-0000-0000-0000BF040000}"/>
    <cellStyle name="1_tree_단위수량산출_오창수량산출서_시설물단위수량1_시설물단위수량" xfId="1969" xr:uid="{00000000-0005-0000-0000-0000C0040000}"/>
    <cellStyle name="1_tree_단위수량산출_오창수량산출서_철거단위수량" xfId="1970" xr:uid="{00000000-0005-0000-0000-0000C1040000}"/>
    <cellStyle name="1_tree_단위수량산출_오창수량산출서_한수단위수량" xfId="1971" xr:uid="{00000000-0005-0000-0000-0000C2040000}"/>
    <cellStyle name="1_tree_단위수량산출_철거단위수량" xfId="1972" xr:uid="{00000000-0005-0000-0000-0000C3040000}"/>
    <cellStyle name="1_tree_단위수량산출_한수단위수량" xfId="1973" xr:uid="{00000000-0005-0000-0000-0000C4040000}"/>
    <cellStyle name="1_tree_단위수량산출1" xfId="1974" xr:uid="{00000000-0005-0000-0000-0000C5040000}"/>
    <cellStyle name="1_tree_단위수량산출-1" xfId="1975" xr:uid="{00000000-0005-0000-0000-0000C6040000}"/>
    <cellStyle name="1_tree_단위수량산출1_단위수량" xfId="1976" xr:uid="{00000000-0005-0000-0000-0000C7040000}"/>
    <cellStyle name="1_tree_단위수량산출-1_단위수량" xfId="1977" xr:uid="{00000000-0005-0000-0000-0000C8040000}"/>
    <cellStyle name="1_tree_단위수량산출1_단위수량1" xfId="1978" xr:uid="{00000000-0005-0000-0000-0000C9040000}"/>
    <cellStyle name="1_tree_단위수량산출-1_단위수량1" xfId="1979" xr:uid="{00000000-0005-0000-0000-0000CA040000}"/>
    <cellStyle name="1_tree_단위수량산출1_단위수량산출" xfId="1980" xr:uid="{00000000-0005-0000-0000-0000CB040000}"/>
    <cellStyle name="1_tree_단위수량산출-1_단위수량산출" xfId="1981" xr:uid="{00000000-0005-0000-0000-0000CC040000}"/>
    <cellStyle name="1_tree_단위수량산출1_도곡단위수량" xfId="1982" xr:uid="{00000000-0005-0000-0000-0000CD040000}"/>
    <cellStyle name="1_tree_단위수량산출-1_도곡단위수량" xfId="1983" xr:uid="{00000000-0005-0000-0000-0000CE040000}"/>
    <cellStyle name="1_tree_단위수량산출1_수량산출서-11.25" xfId="1984" xr:uid="{00000000-0005-0000-0000-0000CF040000}"/>
    <cellStyle name="1_tree_단위수량산출-1_수량산출서-11.25" xfId="1985" xr:uid="{00000000-0005-0000-0000-0000D0040000}"/>
    <cellStyle name="1_tree_단위수량산출1_수량산출서-11.25_단위수량" xfId="1986" xr:uid="{00000000-0005-0000-0000-0000D1040000}"/>
    <cellStyle name="1_tree_단위수량산출-1_수량산출서-11.25_단위수량" xfId="1987" xr:uid="{00000000-0005-0000-0000-0000D2040000}"/>
    <cellStyle name="1_tree_단위수량산출1_수량산출서-11.25_단위수량1" xfId="1988" xr:uid="{00000000-0005-0000-0000-0000D3040000}"/>
    <cellStyle name="1_tree_단위수량산출-1_수량산출서-11.25_단위수량1" xfId="1989" xr:uid="{00000000-0005-0000-0000-0000D4040000}"/>
    <cellStyle name="1_tree_단위수량산출1_수량산출서-11.25_단위수량산출" xfId="1990" xr:uid="{00000000-0005-0000-0000-0000D5040000}"/>
    <cellStyle name="1_tree_단위수량산출-1_수량산출서-11.25_단위수량산출" xfId="1991" xr:uid="{00000000-0005-0000-0000-0000D6040000}"/>
    <cellStyle name="1_tree_단위수량산출1_수량산출서-11.25_도곡단위수량" xfId="1992" xr:uid="{00000000-0005-0000-0000-0000D7040000}"/>
    <cellStyle name="1_tree_단위수량산출-1_수량산출서-11.25_도곡단위수량" xfId="1993" xr:uid="{00000000-0005-0000-0000-0000D8040000}"/>
    <cellStyle name="1_tree_단위수량산출1_수량산출서-11.25_철거단위수량" xfId="1994" xr:uid="{00000000-0005-0000-0000-0000D9040000}"/>
    <cellStyle name="1_tree_단위수량산출-1_수량산출서-11.25_철거단위수량" xfId="1995" xr:uid="{00000000-0005-0000-0000-0000DA040000}"/>
    <cellStyle name="1_tree_단위수량산출1_수량산출서-11.25_한수단위수량" xfId="1996" xr:uid="{00000000-0005-0000-0000-0000DB040000}"/>
    <cellStyle name="1_tree_단위수량산출-1_수량산출서-11.25_한수단위수량" xfId="1997" xr:uid="{00000000-0005-0000-0000-0000DC040000}"/>
    <cellStyle name="1_tree_단위수량산출1_수량산출서-1201" xfId="1998" xr:uid="{00000000-0005-0000-0000-0000DD040000}"/>
    <cellStyle name="1_tree_단위수량산출-1_수량산출서-1201" xfId="1999" xr:uid="{00000000-0005-0000-0000-0000DE040000}"/>
    <cellStyle name="1_tree_단위수량산출1_수량산출서-1201_단위수량" xfId="2000" xr:uid="{00000000-0005-0000-0000-0000DF040000}"/>
    <cellStyle name="1_tree_단위수량산출-1_수량산출서-1201_단위수량" xfId="2001" xr:uid="{00000000-0005-0000-0000-0000E0040000}"/>
    <cellStyle name="1_tree_단위수량산출1_수량산출서-1201_단위수량1" xfId="2002" xr:uid="{00000000-0005-0000-0000-0000E1040000}"/>
    <cellStyle name="1_tree_단위수량산출-1_수량산출서-1201_단위수량1" xfId="2003" xr:uid="{00000000-0005-0000-0000-0000E2040000}"/>
    <cellStyle name="1_tree_단위수량산출1_수량산출서-1201_단위수량산출" xfId="2004" xr:uid="{00000000-0005-0000-0000-0000E3040000}"/>
    <cellStyle name="1_tree_단위수량산출-1_수량산출서-1201_단위수량산출" xfId="2005" xr:uid="{00000000-0005-0000-0000-0000E4040000}"/>
    <cellStyle name="1_tree_단위수량산출1_수량산출서-1201_도곡단위수량" xfId="2006" xr:uid="{00000000-0005-0000-0000-0000E5040000}"/>
    <cellStyle name="1_tree_단위수량산출-1_수량산출서-1201_도곡단위수량" xfId="2007" xr:uid="{00000000-0005-0000-0000-0000E6040000}"/>
    <cellStyle name="1_tree_단위수량산출1_수량산출서-1201_철거단위수량" xfId="2008" xr:uid="{00000000-0005-0000-0000-0000E7040000}"/>
    <cellStyle name="1_tree_단위수량산출-1_수량산출서-1201_철거단위수량" xfId="2009" xr:uid="{00000000-0005-0000-0000-0000E8040000}"/>
    <cellStyle name="1_tree_단위수량산출1_수량산출서-1201_한수단위수량" xfId="2010" xr:uid="{00000000-0005-0000-0000-0000E9040000}"/>
    <cellStyle name="1_tree_단위수량산출-1_수량산출서-1201_한수단위수량" xfId="2011" xr:uid="{00000000-0005-0000-0000-0000EA040000}"/>
    <cellStyle name="1_tree_단위수량산출1_시설물단위수량" xfId="2012" xr:uid="{00000000-0005-0000-0000-0000EB040000}"/>
    <cellStyle name="1_tree_단위수량산출-1_시설물단위수량" xfId="2013" xr:uid="{00000000-0005-0000-0000-0000EC040000}"/>
    <cellStyle name="1_tree_단위수량산출1_시설물단위수량1" xfId="2014" xr:uid="{00000000-0005-0000-0000-0000ED040000}"/>
    <cellStyle name="1_tree_단위수량산출-1_시설물단위수량1" xfId="2015" xr:uid="{00000000-0005-0000-0000-0000EE040000}"/>
    <cellStyle name="1_tree_단위수량산출1_시설물단위수량1_시설물단위수량" xfId="2016" xr:uid="{00000000-0005-0000-0000-0000EF040000}"/>
    <cellStyle name="1_tree_단위수량산출-1_시설물단위수량1_시설물단위수량" xfId="2017" xr:uid="{00000000-0005-0000-0000-0000F0040000}"/>
    <cellStyle name="1_tree_단위수량산출1_오창수량산출서" xfId="2018" xr:uid="{00000000-0005-0000-0000-0000F1040000}"/>
    <cellStyle name="1_tree_단위수량산출-1_오창수량산출서" xfId="2019" xr:uid="{00000000-0005-0000-0000-0000F2040000}"/>
    <cellStyle name="1_tree_단위수량산출1_오창수량산출서_단위수량" xfId="2020" xr:uid="{00000000-0005-0000-0000-0000F3040000}"/>
    <cellStyle name="1_tree_단위수량산출-1_오창수량산출서_단위수량" xfId="2021" xr:uid="{00000000-0005-0000-0000-0000F4040000}"/>
    <cellStyle name="1_tree_단위수량산출1_오창수량산출서_단위수량1" xfId="2022" xr:uid="{00000000-0005-0000-0000-0000F5040000}"/>
    <cellStyle name="1_tree_단위수량산출-1_오창수량산출서_단위수량1" xfId="2023" xr:uid="{00000000-0005-0000-0000-0000F6040000}"/>
    <cellStyle name="1_tree_단위수량산출1_오창수량산출서_단위수량산출" xfId="2024" xr:uid="{00000000-0005-0000-0000-0000F7040000}"/>
    <cellStyle name="1_tree_단위수량산출-1_오창수량산출서_단위수량산출" xfId="2025" xr:uid="{00000000-0005-0000-0000-0000F8040000}"/>
    <cellStyle name="1_tree_단위수량산출1_오창수량산출서_도곡단위수량" xfId="2026" xr:uid="{00000000-0005-0000-0000-0000F9040000}"/>
    <cellStyle name="1_tree_단위수량산출-1_오창수량산출서_도곡단위수량" xfId="2027" xr:uid="{00000000-0005-0000-0000-0000FA040000}"/>
    <cellStyle name="1_tree_단위수량산출1_오창수량산출서_수량산출서-11.25" xfId="2028" xr:uid="{00000000-0005-0000-0000-0000FB040000}"/>
    <cellStyle name="1_tree_단위수량산출-1_오창수량산출서_수량산출서-11.25" xfId="2029" xr:uid="{00000000-0005-0000-0000-0000FC040000}"/>
    <cellStyle name="1_tree_단위수량산출1_오창수량산출서_수량산출서-11.25_단위수량" xfId="2030" xr:uid="{00000000-0005-0000-0000-0000FD040000}"/>
    <cellStyle name="1_tree_단위수량산출-1_오창수량산출서_수량산출서-11.25_단위수량" xfId="2031" xr:uid="{00000000-0005-0000-0000-0000FE040000}"/>
    <cellStyle name="1_tree_단위수량산출1_오창수량산출서_수량산출서-11.25_단위수량1" xfId="2032" xr:uid="{00000000-0005-0000-0000-0000FF040000}"/>
    <cellStyle name="1_tree_단위수량산출-1_오창수량산출서_수량산출서-11.25_단위수량1" xfId="2033" xr:uid="{00000000-0005-0000-0000-000000050000}"/>
    <cellStyle name="1_tree_단위수량산출1_오창수량산출서_수량산출서-11.25_단위수량산출" xfId="2034" xr:uid="{00000000-0005-0000-0000-000001050000}"/>
    <cellStyle name="1_tree_단위수량산출-1_오창수량산출서_수량산출서-11.25_단위수량산출" xfId="2035" xr:uid="{00000000-0005-0000-0000-000002050000}"/>
    <cellStyle name="1_tree_단위수량산출1_오창수량산출서_수량산출서-11.25_도곡단위수량" xfId="2036" xr:uid="{00000000-0005-0000-0000-000003050000}"/>
    <cellStyle name="1_tree_단위수량산출-1_오창수량산출서_수량산출서-11.25_도곡단위수량" xfId="2037" xr:uid="{00000000-0005-0000-0000-000004050000}"/>
    <cellStyle name="1_tree_단위수량산출1_오창수량산출서_수량산출서-11.25_철거단위수량" xfId="2038" xr:uid="{00000000-0005-0000-0000-000005050000}"/>
    <cellStyle name="1_tree_단위수량산출-1_오창수량산출서_수량산출서-11.25_철거단위수량" xfId="2039" xr:uid="{00000000-0005-0000-0000-000006050000}"/>
    <cellStyle name="1_tree_단위수량산출1_오창수량산출서_수량산출서-11.25_한수단위수량" xfId="2040" xr:uid="{00000000-0005-0000-0000-000007050000}"/>
    <cellStyle name="1_tree_단위수량산출-1_오창수량산출서_수량산출서-11.25_한수단위수량" xfId="2041" xr:uid="{00000000-0005-0000-0000-000008050000}"/>
    <cellStyle name="1_tree_단위수량산출1_오창수량산출서_수량산출서-1201" xfId="2042" xr:uid="{00000000-0005-0000-0000-000009050000}"/>
    <cellStyle name="1_tree_단위수량산출-1_오창수량산출서_수량산출서-1201" xfId="2043" xr:uid="{00000000-0005-0000-0000-00000A050000}"/>
    <cellStyle name="1_tree_단위수량산출1_오창수량산출서_수량산출서-1201_단위수량" xfId="2044" xr:uid="{00000000-0005-0000-0000-00000B050000}"/>
    <cellStyle name="1_tree_단위수량산출-1_오창수량산출서_수량산출서-1201_단위수량" xfId="2045" xr:uid="{00000000-0005-0000-0000-00000C050000}"/>
    <cellStyle name="1_tree_단위수량산출1_오창수량산출서_수량산출서-1201_단위수량1" xfId="2046" xr:uid="{00000000-0005-0000-0000-00000D050000}"/>
    <cellStyle name="1_tree_단위수량산출-1_오창수량산출서_수량산출서-1201_단위수량1" xfId="2047" xr:uid="{00000000-0005-0000-0000-00000E050000}"/>
    <cellStyle name="1_tree_단위수량산출1_오창수량산출서_수량산출서-1201_단위수량산출" xfId="2048" xr:uid="{00000000-0005-0000-0000-00000F050000}"/>
    <cellStyle name="1_tree_단위수량산출-1_오창수량산출서_수량산출서-1201_단위수량산출" xfId="2049" xr:uid="{00000000-0005-0000-0000-000010050000}"/>
    <cellStyle name="1_tree_단위수량산출1_오창수량산출서_수량산출서-1201_도곡단위수량" xfId="2050" xr:uid="{00000000-0005-0000-0000-000011050000}"/>
    <cellStyle name="1_tree_단위수량산출-1_오창수량산출서_수량산출서-1201_도곡단위수량" xfId="2051" xr:uid="{00000000-0005-0000-0000-000012050000}"/>
    <cellStyle name="1_tree_단위수량산출1_오창수량산출서_수량산출서-1201_철거단위수량" xfId="2052" xr:uid="{00000000-0005-0000-0000-000013050000}"/>
    <cellStyle name="1_tree_단위수량산출-1_오창수량산출서_수량산출서-1201_철거단위수량" xfId="2053" xr:uid="{00000000-0005-0000-0000-000014050000}"/>
    <cellStyle name="1_tree_단위수량산출1_오창수량산출서_수량산출서-1201_한수단위수량" xfId="2054" xr:uid="{00000000-0005-0000-0000-000015050000}"/>
    <cellStyle name="1_tree_단위수량산출-1_오창수량산출서_수량산출서-1201_한수단위수량" xfId="2055" xr:uid="{00000000-0005-0000-0000-000016050000}"/>
    <cellStyle name="1_tree_단위수량산출1_오창수량산출서_시설물단위수량" xfId="2056" xr:uid="{00000000-0005-0000-0000-000017050000}"/>
    <cellStyle name="1_tree_단위수량산출-1_오창수량산출서_시설물단위수량" xfId="2057" xr:uid="{00000000-0005-0000-0000-000018050000}"/>
    <cellStyle name="1_tree_단위수량산출1_오창수량산출서_시설물단위수량1" xfId="2058" xr:uid="{00000000-0005-0000-0000-000019050000}"/>
    <cellStyle name="1_tree_단위수량산출-1_오창수량산출서_시설물단위수량1" xfId="2059" xr:uid="{00000000-0005-0000-0000-00001A050000}"/>
    <cellStyle name="1_tree_단위수량산출1_오창수량산출서_시설물단위수량1_시설물단위수량" xfId="2060" xr:uid="{00000000-0005-0000-0000-00001B050000}"/>
    <cellStyle name="1_tree_단위수량산출-1_오창수량산출서_시설물단위수량1_시설물단위수량" xfId="2061" xr:uid="{00000000-0005-0000-0000-00001C050000}"/>
    <cellStyle name="1_tree_단위수량산출1_오창수량산출서_철거단위수량" xfId="2062" xr:uid="{00000000-0005-0000-0000-00001D050000}"/>
    <cellStyle name="1_tree_단위수량산출-1_오창수량산출서_철거단위수량" xfId="2063" xr:uid="{00000000-0005-0000-0000-00001E050000}"/>
    <cellStyle name="1_tree_단위수량산출1_오창수량산출서_한수단위수량" xfId="2064" xr:uid="{00000000-0005-0000-0000-00001F050000}"/>
    <cellStyle name="1_tree_단위수량산출-1_오창수량산출서_한수단위수량" xfId="2065" xr:uid="{00000000-0005-0000-0000-000020050000}"/>
    <cellStyle name="1_tree_단위수량산출1_철거단위수량" xfId="2066" xr:uid="{00000000-0005-0000-0000-000021050000}"/>
    <cellStyle name="1_tree_단위수량산출-1_철거단위수량" xfId="2067" xr:uid="{00000000-0005-0000-0000-000022050000}"/>
    <cellStyle name="1_tree_단위수량산출1_한수단위수량" xfId="2068" xr:uid="{00000000-0005-0000-0000-000023050000}"/>
    <cellStyle name="1_tree_단위수량산출-1_한수단위수량" xfId="2069" xr:uid="{00000000-0005-0000-0000-000024050000}"/>
    <cellStyle name="1_tree_단위수량산출2" xfId="2070" xr:uid="{00000000-0005-0000-0000-000025050000}"/>
    <cellStyle name="1_tree_단위수량산출2_단위수량" xfId="2071" xr:uid="{00000000-0005-0000-0000-000026050000}"/>
    <cellStyle name="1_tree_단위수량산출2_단위수량1" xfId="2072" xr:uid="{00000000-0005-0000-0000-000027050000}"/>
    <cellStyle name="1_tree_단위수량산출2_단위수량산출" xfId="2073" xr:uid="{00000000-0005-0000-0000-000028050000}"/>
    <cellStyle name="1_tree_단위수량산출2_도곡단위수량" xfId="2074" xr:uid="{00000000-0005-0000-0000-000029050000}"/>
    <cellStyle name="1_tree_단위수량산출2_수량산출서-11.25" xfId="2075" xr:uid="{00000000-0005-0000-0000-00002A050000}"/>
    <cellStyle name="1_tree_단위수량산출2_수량산출서-11.25_단위수량" xfId="2076" xr:uid="{00000000-0005-0000-0000-00002B050000}"/>
    <cellStyle name="1_tree_단위수량산출2_수량산출서-11.25_단위수량1" xfId="2077" xr:uid="{00000000-0005-0000-0000-00002C050000}"/>
    <cellStyle name="1_tree_단위수량산출2_수량산출서-11.25_단위수량산출" xfId="2078" xr:uid="{00000000-0005-0000-0000-00002D050000}"/>
    <cellStyle name="1_tree_단위수량산출2_수량산출서-11.25_도곡단위수량" xfId="2079" xr:uid="{00000000-0005-0000-0000-00002E050000}"/>
    <cellStyle name="1_tree_단위수량산출2_수량산출서-11.25_철거단위수량" xfId="2080" xr:uid="{00000000-0005-0000-0000-00002F050000}"/>
    <cellStyle name="1_tree_단위수량산출2_수량산출서-11.25_한수단위수량" xfId="2081" xr:uid="{00000000-0005-0000-0000-000030050000}"/>
    <cellStyle name="1_tree_단위수량산출2_수량산출서-1201" xfId="2082" xr:uid="{00000000-0005-0000-0000-000031050000}"/>
    <cellStyle name="1_tree_단위수량산출2_수량산출서-1201_단위수량" xfId="2083" xr:uid="{00000000-0005-0000-0000-000032050000}"/>
    <cellStyle name="1_tree_단위수량산출2_수량산출서-1201_단위수량1" xfId="2084" xr:uid="{00000000-0005-0000-0000-000033050000}"/>
    <cellStyle name="1_tree_단위수량산출2_수량산출서-1201_단위수량산출" xfId="2085" xr:uid="{00000000-0005-0000-0000-000034050000}"/>
    <cellStyle name="1_tree_단위수량산출2_수량산출서-1201_도곡단위수량" xfId="2086" xr:uid="{00000000-0005-0000-0000-000035050000}"/>
    <cellStyle name="1_tree_단위수량산출2_수량산출서-1201_철거단위수량" xfId="2087" xr:uid="{00000000-0005-0000-0000-000036050000}"/>
    <cellStyle name="1_tree_단위수량산출2_수량산출서-1201_한수단위수량" xfId="2088" xr:uid="{00000000-0005-0000-0000-000037050000}"/>
    <cellStyle name="1_tree_단위수량산출2_시설물단위수량" xfId="2089" xr:uid="{00000000-0005-0000-0000-000038050000}"/>
    <cellStyle name="1_tree_단위수량산출2_시설물단위수량1" xfId="2090" xr:uid="{00000000-0005-0000-0000-000039050000}"/>
    <cellStyle name="1_tree_단위수량산출2_시설물단위수량1_시설물단위수량" xfId="2091" xr:uid="{00000000-0005-0000-0000-00003A050000}"/>
    <cellStyle name="1_tree_단위수량산출2_오창수량산출서" xfId="2092" xr:uid="{00000000-0005-0000-0000-00003B050000}"/>
    <cellStyle name="1_tree_단위수량산출2_오창수량산출서_단위수량" xfId="2093" xr:uid="{00000000-0005-0000-0000-00003C050000}"/>
    <cellStyle name="1_tree_단위수량산출2_오창수량산출서_단위수량1" xfId="2094" xr:uid="{00000000-0005-0000-0000-00003D050000}"/>
    <cellStyle name="1_tree_단위수량산출2_오창수량산출서_단위수량산출" xfId="2095" xr:uid="{00000000-0005-0000-0000-00003E050000}"/>
    <cellStyle name="1_tree_단위수량산출2_오창수량산출서_도곡단위수량" xfId="2096" xr:uid="{00000000-0005-0000-0000-00003F050000}"/>
    <cellStyle name="1_tree_단위수량산출2_오창수량산출서_수량산출서-11.25" xfId="2097" xr:uid="{00000000-0005-0000-0000-000040050000}"/>
    <cellStyle name="1_tree_단위수량산출2_오창수량산출서_수량산출서-11.25_단위수량" xfId="2098" xr:uid="{00000000-0005-0000-0000-000041050000}"/>
    <cellStyle name="1_tree_단위수량산출2_오창수량산출서_수량산출서-11.25_단위수량1" xfId="2099" xr:uid="{00000000-0005-0000-0000-000042050000}"/>
    <cellStyle name="1_tree_단위수량산출2_오창수량산출서_수량산출서-11.25_단위수량산출" xfId="2100" xr:uid="{00000000-0005-0000-0000-000043050000}"/>
    <cellStyle name="1_tree_단위수량산출2_오창수량산출서_수량산출서-11.25_도곡단위수량" xfId="2101" xr:uid="{00000000-0005-0000-0000-000044050000}"/>
    <cellStyle name="1_tree_단위수량산출2_오창수량산출서_수량산출서-11.25_철거단위수량" xfId="2102" xr:uid="{00000000-0005-0000-0000-000045050000}"/>
    <cellStyle name="1_tree_단위수량산출2_오창수량산출서_수량산출서-11.25_한수단위수량" xfId="2103" xr:uid="{00000000-0005-0000-0000-000046050000}"/>
    <cellStyle name="1_tree_단위수량산출2_오창수량산출서_수량산출서-1201" xfId="2104" xr:uid="{00000000-0005-0000-0000-000047050000}"/>
    <cellStyle name="1_tree_단위수량산출2_오창수량산출서_수량산출서-1201_단위수량" xfId="2105" xr:uid="{00000000-0005-0000-0000-000048050000}"/>
    <cellStyle name="1_tree_단위수량산출2_오창수량산출서_수량산출서-1201_단위수량1" xfId="2106" xr:uid="{00000000-0005-0000-0000-000049050000}"/>
    <cellStyle name="1_tree_단위수량산출2_오창수량산출서_수량산출서-1201_단위수량산출" xfId="2107" xr:uid="{00000000-0005-0000-0000-00004A050000}"/>
    <cellStyle name="1_tree_단위수량산출2_오창수량산출서_수량산출서-1201_도곡단위수량" xfId="2108" xr:uid="{00000000-0005-0000-0000-00004B050000}"/>
    <cellStyle name="1_tree_단위수량산출2_오창수량산출서_수량산출서-1201_철거단위수량" xfId="2109" xr:uid="{00000000-0005-0000-0000-00004C050000}"/>
    <cellStyle name="1_tree_단위수량산출2_오창수량산출서_수량산출서-1201_한수단위수량" xfId="2110" xr:uid="{00000000-0005-0000-0000-00004D050000}"/>
    <cellStyle name="1_tree_단위수량산출2_오창수량산출서_시설물단위수량" xfId="2111" xr:uid="{00000000-0005-0000-0000-00004E050000}"/>
    <cellStyle name="1_tree_단위수량산출2_오창수량산출서_시설물단위수량1" xfId="2112" xr:uid="{00000000-0005-0000-0000-00004F050000}"/>
    <cellStyle name="1_tree_단위수량산출2_오창수량산출서_시설물단위수량1_시설물단위수량" xfId="2113" xr:uid="{00000000-0005-0000-0000-000050050000}"/>
    <cellStyle name="1_tree_단위수량산출2_오창수량산출서_철거단위수량" xfId="2114" xr:uid="{00000000-0005-0000-0000-000051050000}"/>
    <cellStyle name="1_tree_단위수량산출2_오창수량산출서_한수단위수량" xfId="2115" xr:uid="{00000000-0005-0000-0000-000052050000}"/>
    <cellStyle name="1_tree_단위수량산출2_철거단위수량" xfId="2116" xr:uid="{00000000-0005-0000-0000-000053050000}"/>
    <cellStyle name="1_tree_단위수량산출2_한수단위수량" xfId="2117" xr:uid="{00000000-0005-0000-0000-000054050000}"/>
    <cellStyle name="1_tree_단위수량산출-개군" xfId="2118" xr:uid="{00000000-0005-0000-0000-000055050000}"/>
    <cellStyle name="1_tree_단위수량산출-경북기계" xfId="2119" xr:uid="{00000000-0005-0000-0000-000056050000}"/>
    <cellStyle name="1_tree_단위수량산출-구로중" xfId="2120" xr:uid="{00000000-0005-0000-0000-000057050000}"/>
    <cellStyle name="1_tree_단위수량산출-구미1대" xfId="2121" xr:uid="{00000000-0005-0000-0000-000058050000}"/>
    <cellStyle name="1_tree_단위수량산출-동북" xfId="2122" xr:uid="{00000000-0005-0000-0000-000059050000}"/>
    <cellStyle name="1_tree_단위수량산출-모전초등" xfId="2123" xr:uid="{00000000-0005-0000-0000-00005A050000}"/>
    <cellStyle name="1_tree_단위수량산출-문화" xfId="2124" xr:uid="{00000000-0005-0000-0000-00005B050000}"/>
    <cellStyle name="1_tree_단위수량산출서-1공구" xfId="2125" xr:uid="{00000000-0005-0000-0000-00005C050000}"/>
    <cellStyle name="1_tree_단위수량산출-서현" xfId="2126" xr:uid="{00000000-0005-0000-0000-00005D050000}"/>
    <cellStyle name="1_tree_단위수량산출-송파중" xfId="2127" xr:uid="{00000000-0005-0000-0000-00005E050000}"/>
    <cellStyle name="1_tree_단위수량산출-율면초등" xfId="2128" xr:uid="{00000000-0005-0000-0000-00005F050000}"/>
    <cellStyle name="1_tree_단위수량산출-중원초등" xfId="2129" xr:uid="{00000000-0005-0000-0000-000060050000}"/>
    <cellStyle name="1_tree_단위수량산출-충남여고" xfId="2130" xr:uid="{00000000-0005-0000-0000-000061050000}"/>
    <cellStyle name="1_tree_단위수량산출-충주고" xfId="2131" xr:uid="{00000000-0005-0000-0000-000062050000}"/>
    <cellStyle name="1_tree_단위수량산출-홍산중" xfId="2132" xr:uid="{00000000-0005-0000-0000-000063050000}"/>
    <cellStyle name="1_tree_도곡단위수량" xfId="2133" xr:uid="{00000000-0005-0000-0000-000064050000}"/>
    <cellStyle name="1_tree_수량산출서-11.25" xfId="2134" xr:uid="{00000000-0005-0000-0000-000065050000}"/>
    <cellStyle name="1_tree_수량산출서-11.25_단위수량" xfId="2135" xr:uid="{00000000-0005-0000-0000-000066050000}"/>
    <cellStyle name="1_tree_수량산출서-11.25_단위수량1" xfId="2136" xr:uid="{00000000-0005-0000-0000-000067050000}"/>
    <cellStyle name="1_tree_수량산출서-11.25_단위수량산출" xfId="2137" xr:uid="{00000000-0005-0000-0000-000068050000}"/>
    <cellStyle name="1_tree_수량산출서-11.25_도곡단위수량" xfId="2138" xr:uid="{00000000-0005-0000-0000-000069050000}"/>
    <cellStyle name="1_tree_수량산출서-11.25_철거단위수량" xfId="2139" xr:uid="{00000000-0005-0000-0000-00006A050000}"/>
    <cellStyle name="1_tree_수량산출서-11.25_한수단위수량" xfId="2140" xr:uid="{00000000-0005-0000-0000-00006B050000}"/>
    <cellStyle name="1_tree_수량산출서-1201" xfId="2141" xr:uid="{00000000-0005-0000-0000-00006C050000}"/>
    <cellStyle name="1_tree_수량산출서-1201_단위수량" xfId="2142" xr:uid="{00000000-0005-0000-0000-00006D050000}"/>
    <cellStyle name="1_tree_수량산출서-1201_단위수량1" xfId="2143" xr:uid="{00000000-0005-0000-0000-00006E050000}"/>
    <cellStyle name="1_tree_수량산출서-1201_단위수량산출" xfId="2144" xr:uid="{00000000-0005-0000-0000-00006F050000}"/>
    <cellStyle name="1_tree_수량산출서-1201_도곡단위수량" xfId="2145" xr:uid="{00000000-0005-0000-0000-000070050000}"/>
    <cellStyle name="1_tree_수량산출서-1201_철거단위수량" xfId="2146" xr:uid="{00000000-0005-0000-0000-000071050000}"/>
    <cellStyle name="1_tree_수량산출서-1201_한수단위수량" xfId="2147" xr:uid="{00000000-0005-0000-0000-000072050000}"/>
    <cellStyle name="1_tree_수량산출서-최종" xfId="2148" xr:uid="{00000000-0005-0000-0000-000073050000}"/>
    <cellStyle name="1_tree_시설물단위수량" xfId="2149" xr:uid="{00000000-0005-0000-0000-000074050000}"/>
    <cellStyle name="1_tree_시설물단위수량1" xfId="2150" xr:uid="{00000000-0005-0000-0000-000075050000}"/>
    <cellStyle name="1_tree_시설물단위수량1_시설물단위수량" xfId="2151" xr:uid="{00000000-0005-0000-0000-000076050000}"/>
    <cellStyle name="1_tree_쌍용" xfId="2152" xr:uid="{00000000-0005-0000-0000-000077050000}"/>
    <cellStyle name="1_tree_쌍용_단위수량" xfId="2153" xr:uid="{00000000-0005-0000-0000-000078050000}"/>
    <cellStyle name="1_tree_쌍용_단위수량1" xfId="2154" xr:uid="{00000000-0005-0000-0000-000079050000}"/>
    <cellStyle name="1_tree_쌍용_단위수량산출" xfId="2155" xr:uid="{00000000-0005-0000-0000-00007A050000}"/>
    <cellStyle name="1_tree_쌍용_도곡단위수량" xfId="2156" xr:uid="{00000000-0005-0000-0000-00007B050000}"/>
    <cellStyle name="1_tree_쌍용_수량산출서-11.25" xfId="2157" xr:uid="{00000000-0005-0000-0000-00007C050000}"/>
    <cellStyle name="1_tree_쌍용_수량산출서-11.25_단위수량" xfId="2158" xr:uid="{00000000-0005-0000-0000-00007D050000}"/>
    <cellStyle name="1_tree_쌍용_수량산출서-11.25_단위수량1" xfId="2159" xr:uid="{00000000-0005-0000-0000-00007E050000}"/>
    <cellStyle name="1_tree_쌍용_수량산출서-11.25_단위수량산출" xfId="2160" xr:uid="{00000000-0005-0000-0000-00007F050000}"/>
    <cellStyle name="1_tree_쌍용_수량산출서-11.25_도곡단위수량" xfId="2161" xr:uid="{00000000-0005-0000-0000-000080050000}"/>
    <cellStyle name="1_tree_쌍용_수량산출서-11.25_철거단위수량" xfId="2162" xr:uid="{00000000-0005-0000-0000-000081050000}"/>
    <cellStyle name="1_tree_쌍용_수량산출서-11.25_한수단위수량" xfId="2163" xr:uid="{00000000-0005-0000-0000-000082050000}"/>
    <cellStyle name="1_tree_쌍용_수량산출서-1201" xfId="2164" xr:uid="{00000000-0005-0000-0000-000083050000}"/>
    <cellStyle name="1_tree_쌍용_수량산출서-1201_단위수량" xfId="2165" xr:uid="{00000000-0005-0000-0000-000084050000}"/>
    <cellStyle name="1_tree_쌍용_수량산출서-1201_단위수량1" xfId="2166" xr:uid="{00000000-0005-0000-0000-000085050000}"/>
    <cellStyle name="1_tree_쌍용_수량산출서-1201_단위수량산출" xfId="2167" xr:uid="{00000000-0005-0000-0000-000086050000}"/>
    <cellStyle name="1_tree_쌍용_수량산출서-1201_도곡단위수량" xfId="2168" xr:uid="{00000000-0005-0000-0000-000087050000}"/>
    <cellStyle name="1_tree_쌍용_수량산출서-1201_철거단위수량" xfId="2169" xr:uid="{00000000-0005-0000-0000-000088050000}"/>
    <cellStyle name="1_tree_쌍용_수량산출서-1201_한수단위수량" xfId="2170" xr:uid="{00000000-0005-0000-0000-000089050000}"/>
    <cellStyle name="1_tree_쌍용_시설물단위수량" xfId="2171" xr:uid="{00000000-0005-0000-0000-00008A050000}"/>
    <cellStyle name="1_tree_쌍용_시설물단위수량1" xfId="2172" xr:uid="{00000000-0005-0000-0000-00008B050000}"/>
    <cellStyle name="1_tree_쌍용_시설물단위수량1_시설물단위수량" xfId="2173" xr:uid="{00000000-0005-0000-0000-00008C050000}"/>
    <cellStyle name="1_tree_쌍용_오창수량산출서" xfId="2174" xr:uid="{00000000-0005-0000-0000-00008D050000}"/>
    <cellStyle name="1_tree_쌍용_오창수량산출서_단위수량" xfId="2175" xr:uid="{00000000-0005-0000-0000-00008E050000}"/>
    <cellStyle name="1_tree_쌍용_오창수량산출서_단위수량1" xfId="2176" xr:uid="{00000000-0005-0000-0000-00008F050000}"/>
    <cellStyle name="1_tree_쌍용_오창수량산출서_단위수량산출" xfId="2177" xr:uid="{00000000-0005-0000-0000-000090050000}"/>
    <cellStyle name="1_tree_쌍용_오창수량산출서_도곡단위수량" xfId="2178" xr:uid="{00000000-0005-0000-0000-000091050000}"/>
    <cellStyle name="1_tree_쌍용_오창수량산출서_수량산출서-11.25" xfId="2179" xr:uid="{00000000-0005-0000-0000-000092050000}"/>
    <cellStyle name="1_tree_쌍용_오창수량산출서_수량산출서-11.25_단위수량" xfId="2180" xr:uid="{00000000-0005-0000-0000-000093050000}"/>
    <cellStyle name="1_tree_쌍용_오창수량산출서_수량산출서-11.25_단위수량1" xfId="2181" xr:uid="{00000000-0005-0000-0000-000094050000}"/>
    <cellStyle name="1_tree_쌍용_오창수량산출서_수량산출서-11.25_단위수량산출" xfId="2182" xr:uid="{00000000-0005-0000-0000-000095050000}"/>
    <cellStyle name="1_tree_쌍용_오창수량산출서_수량산출서-11.25_도곡단위수량" xfId="2183" xr:uid="{00000000-0005-0000-0000-000096050000}"/>
    <cellStyle name="1_tree_쌍용_오창수량산출서_수량산출서-11.25_철거단위수량" xfId="2184" xr:uid="{00000000-0005-0000-0000-000097050000}"/>
    <cellStyle name="1_tree_쌍용_오창수량산출서_수량산출서-11.25_한수단위수량" xfId="2185" xr:uid="{00000000-0005-0000-0000-000098050000}"/>
    <cellStyle name="1_tree_쌍용_오창수량산출서_수량산출서-1201" xfId="2186" xr:uid="{00000000-0005-0000-0000-000099050000}"/>
    <cellStyle name="1_tree_쌍용_오창수량산출서_수량산출서-1201_단위수량" xfId="2187" xr:uid="{00000000-0005-0000-0000-00009A050000}"/>
    <cellStyle name="1_tree_쌍용_오창수량산출서_수량산출서-1201_단위수량1" xfId="2188" xr:uid="{00000000-0005-0000-0000-00009B050000}"/>
    <cellStyle name="1_tree_쌍용_오창수량산출서_수량산출서-1201_단위수량산출" xfId="2189" xr:uid="{00000000-0005-0000-0000-00009C050000}"/>
    <cellStyle name="1_tree_쌍용_오창수량산출서_수량산출서-1201_도곡단위수량" xfId="2190" xr:uid="{00000000-0005-0000-0000-00009D050000}"/>
    <cellStyle name="1_tree_쌍용_오창수량산출서_수량산출서-1201_철거단위수량" xfId="2191" xr:uid="{00000000-0005-0000-0000-00009E050000}"/>
    <cellStyle name="1_tree_쌍용_오창수량산출서_수량산출서-1201_한수단위수량" xfId="2192" xr:uid="{00000000-0005-0000-0000-00009F050000}"/>
    <cellStyle name="1_tree_쌍용_오창수량산출서_시설물단위수량" xfId="2193" xr:uid="{00000000-0005-0000-0000-0000A0050000}"/>
    <cellStyle name="1_tree_쌍용_오창수량산출서_시설물단위수량1" xfId="2194" xr:uid="{00000000-0005-0000-0000-0000A1050000}"/>
    <cellStyle name="1_tree_쌍용_오창수량산출서_시설물단위수량1_시설물단위수량" xfId="2195" xr:uid="{00000000-0005-0000-0000-0000A2050000}"/>
    <cellStyle name="1_tree_쌍용_오창수량산출서_철거단위수량" xfId="2196" xr:uid="{00000000-0005-0000-0000-0000A3050000}"/>
    <cellStyle name="1_tree_쌍용_오창수량산출서_한수단위수량" xfId="2197" xr:uid="{00000000-0005-0000-0000-0000A4050000}"/>
    <cellStyle name="1_tree_쌍용_철거단위수량" xfId="2198" xr:uid="{00000000-0005-0000-0000-0000A5050000}"/>
    <cellStyle name="1_tree_쌍용_한수단위수량" xfId="2199" xr:uid="{00000000-0005-0000-0000-0000A6050000}"/>
    <cellStyle name="1_tree_안동수량산출" xfId="2200" xr:uid="{00000000-0005-0000-0000-0000A7050000}"/>
    <cellStyle name="1_tree_안동수량산출최종" xfId="2201" xr:uid="{00000000-0005-0000-0000-0000A8050000}"/>
    <cellStyle name="1_tree_오창수량산출서" xfId="2202" xr:uid="{00000000-0005-0000-0000-0000A9050000}"/>
    <cellStyle name="1_tree_오창수량산출서_단위수량" xfId="2203" xr:uid="{00000000-0005-0000-0000-0000AA050000}"/>
    <cellStyle name="1_tree_오창수량산출서_단위수량1" xfId="2204" xr:uid="{00000000-0005-0000-0000-0000AB050000}"/>
    <cellStyle name="1_tree_오창수량산출서_단위수량산출" xfId="2205" xr:uid="{00000000-0005-0000-0000-0000AC050000}"/>
    <cellStyle name="1_tree_오창수량산출서_도곡단위수량" xfId="2206" xr:uid="{00000000-0005-0000-0000-0000AD050000}"/>
    <cellStyle name="1_tree_오창수량산출서_수량산출서-11.25" xfId="2207" xr:uid="{00000000-0005-0000-0000-0000AE050000}"/>
    <cellStyle name="1_tree_오창수량산출서_수량산출서-11.25_단위수량" xfId="2208" xr:uid="{00000000-0005-0000-0000-0000AF050000}"/>
    <cellStyle name="1_tree_오창수량산출서_수량산출서-11.25_단위수량1" xfId="2209" xr:uid="{00000000-0005-0000-0000-0000B0050000}"/>
    <cellStyle name="1_tree_오창수량산출서_수량산출서-11.25_단위수량산출" xfId="2210" xr:uid="{00000000-0005-0000-0000-0000B1050000}"/>
    <cellStyle name="1_tree_오창수량산출서_수량산출서-11.25_도곡단위수량" xfId="2211" xr:uid="{00000000-0005-0000-0000-0000B2050000}"/>
    <cellStyle name="1_tree_오창수량산출서_수량산출서-11.25_철거단위수량" xfId="2212" xr:uid="{00000000-0005-0000-0000-0000B3050000}"/>
    <cellStyle name="1_tree_오창수량산출서_수량산출서-11.25_한수단위수량" xfId="2213" xr:uid="{00000000-0005-0000-0000-0000B4050000}"/>
    <cellStyle name="1_tree_오창수량산출서_수량산출서-1201" xfId="2214" xr:uid="{00000000-0005-0000-0000-0000B5050000}"/>
    <cellStyle name="1_tree_오창수량산출서_수량산출서-1201_단위수량" xfId="2215" xr:uid="{00000000-0005-0000-0000-0000B6050000}"/>
    <cellStyle name="1_tree_오창수량산출서_수량산출서-1201_단위수량1" xfId="2216" xr:uid="{00000000-0005-0000-0000-0000B7050000}"/>
    <cellStyle name="1_tree_오창수량산출서_수량산출서-1201_단위수량산출" xfId="2217" xr:uid="{00000000-0005-0000-0000-0000B8050000}"/>
    <cellStyle name="1_tree_오창수량산출서_수량산출서-1201_도곡단위수량" xfId="2218" xr:uid="{00000000-0005-0000-0000-0000B9050000}"/>
    <cellStyle name="1_tree_오창수량산출서_수량산출서-1201_철거단위수량" xfId="2219" xr:uid="{00000000-0005-0000-0000-0000BA050000}"/>
    <cellStyle name="1_tree_오창수량산출서_수량산출서-1201_한수단위수량" xfId="2220" xr:uid="{00000000-0005-0000-0000-0000BB050000}"/>
    <cellStyle name="1_tree_오창수량산출서_시설물단위수량" xfId="2221" xr:uid="{00000000-0005-0000-0000-0000BC050000}"/>
    <cellStyle name="1_tree_오창수량산출서_시설물단위수량1" xfId="2222" xr:uid="{00000000-0005-0000-0000-0000BD050000}"/>
    <cellStyle name="1_tree_오창수량산출서_시설물단위수량1_시설물단위수량" xfId="2223" xr:uid="{00000000-0005-0000-0000-0000BE050000}"/>
    <cellStyle name="1_tree_오창수량산출서_철거단위수량" xfId="2224" xr:uid="{00000000-0005-0000-0000-0000BF050000}"/>
    <cellStyle name="1_tree_오창수량산출서_한수단위수량" xfId="2225" xr:uid="{00000000-0005-0000-0000-0000C0050000}"/>
    <cellStyle name="1_tree_운동장단위수량" xfId="2226" xr:uid="{00000000-0005-0000-0000-0000C1050000}"/>
    <cellStyle name="1_tree_운동장단위수량-제일" xfId="2227" xr:uid="{00000000-0005-0000-0000-0000C2050000}"/>
    <cellStyle name="1_tree_은파단위수량" xfId="2228" xr:uid="{00000000-0005-0000-0000-0000C3050000}"/>
    <cellStyle name="1_tree_은파단위수량_단위수량" xfId="2229" xr:uid="{00000000-0005-0000-0000-0000C4050000}"/>
    <cellStyle name="1_tree_은파단위수량_단위수량1" xfId="2230" xr:uid="{00000000-0005-0000-0000-0000C5050000}"/>
    <cellStyle name="1_tree_은파단위수량_단위수량산출" xfId="2231" xr:uid="{00000000-0005-0000-0000-0000C6050000}"/>
    <cellStyle name="1_tree_은파단위수량_도곡단위수량" xfId="2232" xr:uid="{00000000-0005-0000-0000-0000C7050000}"/>
    <cellStyle name="1_tree_은파단위수량_수량산출서-11.25" xfId="2233" xr:uid="{00000000-0005-0000-0000-0000C8050000}"/>
    <cellStyle name="1_tree_은파단위수량_수량산출서-11.25_단위수량" xfId="2234" xr:uid="{00000000-0005-0000-0000-0000C9050000}"/>
    <cellStyle name="1_tree_은파단위수량_수량산출서-11.25_단위수량1" xfId="2235" xr:uid="{00000000-0005-0000-0000-0000CA050000}"/>
    <cellStyle name="1_tree_은파단위수량_수량산출서-11.25_단위수량산출" xfId="2236" xr:uid="{00000000-0005-0000-0000-0000CB050000}"/>
    <cellStyle name="1_tree_은파단위수량_수량산출서-11.25_도곡단위수량" xfId="2237" xr:uid="{00000000-0005-0000-0000-0000CC050000}"/>
    <cellStyle name="1_tree_은파단위수량_수량산출서-11.25_철거단위수량" xfId="2238" xr:uid="{00000000-0005-0000-0000-0000CD050000}"/>
    <cellStyle name="1_tree_은파단위수량_수량산출서-11.25_한수단위수량" xfId="2239" xr:uid="{00000000-0005-0000-0000-0000CE050000}"/>
    <cellStyle name="1_tree_은파단위수량_수량산출서-1201" xfId="2240" xr:uid="{00000000-0005-0000-0000-0000CF050000}"/>
    <cellStyle name="1_tree_은파단위수량_수량산출서-1201_단위수량" xfId="2241" xr:uid="{00000000-0005-0000-0000-0000D0050000}"/>
    <cellStyle name="1_tree_은파단위수량_수량산출서-1201_단위수량1" xfId="2242" xr:uid="{00000000-0005-0000-0000-0000D1050000}"/>
    <cellStyle name="1_tree_은파단위수량_수량산출서-1201_단위수량산출" xfId="2243" xr:uid="{00000000-0005-0000-0000-0000D2050000}"/>
    <cellStyle name="1_tree_은파단위수량_수량산출서-1201_도곡단위수량" xfId="2244" xr:uid="{00000000-0005-0000-0000-0000D3050000}"/>
    <cellStyle name="1_tree_은파단위수량_수량산출서-1201_철거단위수량" xfId="2245" xr:uid="{00000000-0005-0000-0000-0000D4050000}"/>
    <cellStyle name="1_tree_은파단위수량_수량산출서-1201_한수단위수량" xfId="2246" xr:uid="{00000000-0005-0000-0000-0000D5050000}"/>
    <cellStyle name="1_tree_은파단위수량_시설물단위수량" xfId="2247" xr:uid="{00000000-0005-0000-0000-0000D6050000}"/>
    <cellStyle name="1_tree_은파단위수량_시설물단위수량1" xfId="2248" xr:uid="{00000000-0005-0000-0000-0000D7050000}"/>
    <cellStyle name="1_tree_은파단위수량_시설물단위수량1_시설물단위수량" xfId="2249" xr:uid="{00000000-0005-0000-0000-0000D8050000}"/>
    <cellStyle name="1_tree_은파단위수량_오창수량산출서" xfId="2250" xr:uid="{00000000-0005-0000-0000-0000D9050000}"/>
    <cellStyle name="1_tree_은파단위수량_오창수량산출서_단위수량" xfId="2251" xr:uid="{00000000-0005-0000-0000-0000DA050000}"/>
    <cellStyle name="1_tree_은파단위수량_오창수량산출서_단위수량1" xfId="2252" xr:uid="{00000000-0005-0000-0000-0000DB050000}"/>
    <cellStyle name="1_tree_은파단위수량_오창수량산출서_단위수량산출" xfId="2253" xr:uid="{00000000-0005-0000-0000-0000DC050000}"/>
    <cellStyle name="1_tree_은파단위수량_오창수량산출서_도곡단위수량" xfId="2254" xr:uid="{00000000-0005-0000-0000-0000DD050000}"/>
    <cellStyle name="1_tree_은파단위수량_오창수량산출서_수량산출서-11.25" xfId="2255" xr:uid="{00000000-0005-0000-0000-0000DE050000}"/>
    <cellStyle name="1_tree_은파단위수량_오창수량산출서_수량산출서-11.25_단위수량" xfId="2256" xr:uid="{00000000-0005-0000-0000-0000DF050000}"/>
    <cellStyle name="1_tree_은파단위수량_오창수량산출서_수량산출서-11.25_단위수량1" xfId="2257" xr:uid="{00000000-0005-0000-0000-0000E0050000}"/>
    <cellStyle name="1_tree_은파단위수량_오창수량산출서_수량산출서-11.25_단위수량산출" xfId="2258" xr:uid="{00000000-0005-0000-0000-0000E1050000}"/>
    <cellStyle name="1_tree_은파단위수량_오창수량산출서_수량산출서-11.25_도곡단위수량" xfId="2259" xr:uid="{00000000-0005-0000-0000-0000E2050000}"/>
    <cellStyle name="1_tree_은파단위수량_오창수량산출서_수량산출서-11.25_철거단위수량" xfId="2260" xr:uid="{00000000-0005-0000-0000-0000E3050000}"/>
    <cellStyle name="1_tree_은파단위수량_오창수량산출서_수량산출서-11.25_한수단위수량" xfId="2261" xr:uid="{00000000-0005-0000-0000-0000E4050000}"/>
    <cellStyle name="1_tree_은파단위수량_오창수량산출서_수량산출서-1201" xfId="2262" xr:uid="{00000000-0005-0000-0000-0000E5050000}"/>
    <cellStyle name="1_tree_은파단위수량_오창수량산출서_수량산출서-1201_단위수량" xfId="2263" xr:uid="{00000000-0005-0000-0000-0000E6050000}"/>
    <cellStyle name="1_tree_은파단위수량_오창수량산출서_수량산출서-1201_단위수량1" xfId="2264" xr:uid="{00000000-0005-0000-0000-0000E7050000}"/>
    <cellStyle name="1_tree_은파단위수량_오창수량산출서_수량산출서-1201_단위수량산출" xfId="2265" xr:uid="{00000000-0005-0000-0000-0000E8050000}"/>
    <cellStyle name="1_tree_은파단위수량_오창수량산출서_수량산출서-1201_도곡단위수량" xfId="2266" xr:uid="{00000000-0005-0000-0000-0000E9050000}"/>
    <cellStyle name="1_tree_은파단위수량_오창수량산출서_수량산출서-1201_철거단위수량" xfId="2267" xr:uid="{00000000-0005-0000-0000-0000EA050000}"/>
    <cellStyle name="1_tree_은파단위수량_오창수량산출서_수량산출서-1201_한수단위수량" xfId="2268" xr:uid="{00000000-0005-0000-0000-0000EB050000}"/>
    <cellStyle name="1_tree_은파단위수량_오창수량산출서_시설물단위수량" xfId="2269" xr:uid="{00000000-0005-0000-0000-0000EC050000}"/>
    <cellStyle name="1_tree_은파단위수량_오창수량산출서_시설물단위수량1" xfId="2270" xr:uid="{00000000-0005-0000-0000-0000ED050000}"/>
    <cellStyle name="1_tree_은파단위수량_오창수량산출서_시설물단위수량1_시설물단위수량" xfId="2271" xr:uid="{00000000-0005-0000-0000-0000EE050000}"/>
    <cellStyle name="1_tree_은파단위수량_오창수량산출서_철거단위수량" xfId="2272" xr:uid="{00000000-0005-0000-0000-0000EF050000}"/>
    <cellStyle name="1_tree_은파단위수량_오창수량산출서_한수단위수량" xfId="2273" xr:uid="{00000000-0005-0000-0000-0000F0050000}"/>
    <cellStyle name="1_tree_은파단위수량_철거단위수량" xfId="2274" xr:uid="{00000000-0005-0000-0000-0000F1050000}"/>
    <cellStyle name="1_tree_은파단위수량_한수단위수량" xfId="2275" xr:uid="{00000000-0005-0000-0000-0000F2050000}"/>
    <cellStyle name="1_tree_조경포장,관로시설" xfId="2276" xr:uid="{00000000-0005-0000-0000-0000F3050000}"/>
    <cellStyle name="1_tree_조경포장,관로시설_단위수량" xfId="2277" xr:uid="{00000000-0005-0000-0000-0000F4050000}"/>
    <cellStyle name="1_tree_조경포장,관로시설_단위수량1" xfId="2278" xr:uid="{00000000-0005-0000-0000-0000F5050000}"/>
    <cellStyle name="1_tree_조경포장,관로시설_단위수량산출" xfId="2279" xr:uid="{00000000-0005-0000-0000-0000F6050000}"/>
    <cellStyle name="1_tree_조경포장,관로시설_도곡단위수량" xfId="2280" xr:uid="{00000000-0005-0000-0000-0000F7050000}"/>
    <cellStyle name="1_tree_조경포장,관로시설_수량산출서-11.25" xfId="2281" xr:uid="{00000000-0005-0000-0000-0000F8050000}"/>
    <cellStyle name="1_tree_조경포장,관로시설_수량산출서-11.25_단위수량" xfId="2282" xr:uid="{00000000-0005-0000-0000-0000F9050000}"/>
    <cellStyle name="1_tree_조경포장,관로시설_수량산출서-11.25_단위수량1" xfId="2283" xr:uid="{00000000-0005-0000-0000-0000FA050000}"/>
    <cellStyle name="1_tree_조경포장,관로시설_수량산출서-11.25_단위수량산출" xfId="2284" xr:uid="{00000000-0005-0000-0000-0000FB050000}"/>
    <cellStyle name="1_tree_조경포장,관로시설_수량산출서-11.25_도곡단위수량" xfId="2285" xr:uid="{00000000-0005-0000-0000-0000FC050000}"/>
    <cellStyle name="1_tree_조경포장,관로시설_수량산출서-11.25_철거단위수량" xfId="2286" xr:uid="{00000000-0005-0000-0000-0000FD050000}"/>
    <cellStyle name="1_tree_조경포장,관로시설_수량산출서-11.25_한수단위수량" xfId="2287" xr:uid="{00000000-0005-0000-0000-0000FE050000}"/>
    <cellStyle name="1_tree_조경포장,관로시설_수량산출서-1201" xfId="2288" xr:uid="{00000000-0005-0000-0000-0000FF050000}"/>
    <cellStyle name="1_tree_조경포장,관로시설_수량산출서-1201_단위수량" xfId="2289" xr:uid="{00000000-0005-0000-0000-000000060000}"/>
    <cellStyle name="1_tree_조경포장,관로시설_수량산출서-1201_단위수량1" xfId="2290" xr:uid="{00000000-0005-0000-0000-000001060000}"/>
    <cellStyle name="1_tree_조경포장,관로시설_수량산출서-1201_단위수량산출" xfId="2291" xr:uid="{00000000-0005-0000-0000-000002060000}"/>
    <cellStyle name="1_tree_조경포장,관로시설_수량산출서-1201_도곡단위수량" xfId="2292" xr:uid="{00000000-0005-0000-0000-000003060000}"/>
    <cellStyle name="1_tree_조경포장,관로시설_수량산출서-1201_철거단위수량" xfId="2293" xr:uid="{00000000-0005-0000-0000-000004060000}"/>
    <cellStyle name="1_tree_조경포장,관로시설_수량산출서-1201_한수단위수량" xfId="2294" xr:uid="{00000000-0005-0000-0000-000005060000}"/>
    <cellStyle name="1_tree_조경포장,관로시설_시설물단위수량" xfId="2295" xr:uid="{00000000-0005-0000-0000-000006060000}"/>
    <cellStyle name="1_tree_조경포장,관로시설_시설물단위수량1" xfId="2296" xr:uid="{00000000-0005-0000-0000-000007060000}"/>
    <cellStyle name="1_tree_조경포장,관로시설_시설물단위수량1_시설물단위수량" xfId="2297" xr:uid="{00000000-0005-0000-0000-000008060000}"/>
    <cellStyle name="1_tree_조경포장,관로시설_오창수량산출서" xfId="2298" xr:uid="{00000000-0005-0000-0000-000009060000}"/>
    <cellStyle name="1_tree_조경포장,관로시설_오창수량산출서_단위수량" xfId="2299" xr:uid="{00000000-0005-0000-0000-00000A060000}"/>
    <cellStyle name="1_tree_조경포장,관로시설_오창수량산출서_단위수량1" xfId="2300" xr:uid="{00000000-0005-0000-0000-00000B060000}"/>
    <cellStyle name="1_tree_조경포장,관로시설_오창수량산출서_단위수량산출" xfId="2301" xr:uid="{00000000-0005-0000-0000-00000C060000}"/>
    <cellStyle name="1_tree_조경포장,관로시설_오창수량산출서_도곡단위수량" xfId="2302" xr:uid="{00000000-0005-0000-0000-00000D060000}"/>
    <cellStyle name="1_tree_조경포장,관로시설_오창수량산출서_수량산출서-11.25" xfId="2303" xr:uid="{00000000-0005-0000-0000-00000E060000}"/>
    <cellStyle name="1_tree_조경포장,관로시설_오창수량산출서_수량산출서-11.25_단위수량" xfId="2304" xr:uid="{00000000-0005-0000-0000-00000F060000}"/>
    <cellStyle name="1_tree_조경포장,관로시설_오창수량산출서_수량산출서-11.25_단위수량1" xfId="2305" xr:uid="{00000000-0005-0000-0000-000010060000}"/>
    <cellStyle name="1_tree_조경포장,관로시설_오창수량산출서_수량산출서-11.25_단위수량산출" xfId="2306" xr:uid="{00000000-0005-0000-0000-000011060000}"/>
    <cellStyle name="1_tree_조경포장,관로시설_오창수량산출서_수량산출서-11.25_도곡단위수량" xfId="2307" xr:uid="{00000000-0005-0000-0000-000012060000}"/>
    <cellStyle name="1_tree_조경포장,관로시설_오창수량산출서_수량산출서-11.25_철거단위수량" xfId="2308" xr:uid="{00000000-0005-0000-0000-000013060000}"/>
    <cellStyle name="1_tree_조경포장,관로시설_오창수량산출서_수량산출서-11.25_한수단위수량" xfId="2309" xr:uid="{00000000-0005-0000-0000-000014060000}"/>
    <cellStyle name="1_tree_조경포장,관로시설_오창수량산출서_수량산출서-1201" xfId="2310" xr:uid="{00000000-0005-0000-0000-000015060000}"/>
    <cellStyle name="1_tree_조경포장,관로시설_오창수량산출서_수량산출서-1201_단위수량" xfId="2311" xr:uid="{00000000-0005-0000-0000-000016060000}"/>
    <cellStyle name="1_tree_조경포장,관로시설_오창수량산출서_수량산출서-1201_단위수량1" xfId="2312" xr:uid="{00000000-0005-0000-0000-000017060000}"/>
    <cellStyle name="1_tree_조경포장,관로시설_오창수량산출서_수량산출서-1201_단위수량산출" xfId="2313" xr:uid="{00000000-0005-0000-0000-000018060000}"/>
    <cellStyle name="1_tree_조경포장,관로시설_오창수량산출서_수량산출서-1201_도곡단위수량" xfId="2314" xr:uid="{00000000-0005-0000-0000-000019060000}"/>
    <cellStyle name="1_tree_조경포장,관로시설_오창수량산출서_수량산출서-1201_철거단위수량" xfId="2315" xr:uid="{00000000-0005-0000-0000-00001A060000}"/>
    <cellStyle name="1_tree_조경포장,관로시설_오창수량산출서_수량산출서-1201_한수단위수량" xfId="2316" xr:uid="{00000000-0005-0000-0000-00001B060000}"/>
    <cellStyle name="1_tree_조경포장,관로시설_오창수량산출서_시설물단위수량" xfId="2317" xr:uid="{00000000-0005-0000-0000-00001C060000}"/>
    <cellStyle name="1_tree_조경포장,관로시설_오창수량산출서_시설물단위수량1" xfId="2318" xr:uid="{00000000-0005-0000-0000-00001D060000}"/>
    <cellStyle name="1_tree_조경포장,관로시설_오창수량산출서_시설물단위수량1_시설물단위수량" xfId="2319" xr:uid="{00000000-0005-0000-0000-00001E060000}"/>
    <cellStyle name="1_tree_조경포장,관로시설_오창수량산출서_철거단위수량" xfId="2320" xr:uid="{00000000-0005-0000-0000-00001F060000}"/>
    <cellStyle name="1_tree_조경포장,관로시설_오창수량산출서_한수단위수량" xfId="2321" xr:uid="{00000000-0005-0000-0000-000020060000}"/>
    <cellStyle name="1_tree_조경포장,관로시설_철거단위수량" xfId="2322" xr:uid="{00000000-0005-0000-0000-000021060000}"/>
    <cellStyle name="1_tree_조경포장,관로시설_한수단위수량" xfId="2323" xr:uid="{00000000-0005-0000-0000-000022060000}"/>
    <cellStyle name="1_tree_철거단위수량" xfId="2324" xr:uid="{00000000-0005-0000-0000-000023060000}"/>
    <cellStyle name="1_tree_총괄" xfId="2325" xr:uid="{00000000-0005-0000-0000-000024060000}"/>
    <cellStyle name="1_tree_충남대단위수량" xfId="2326" xr:uid="{00000000-0005-0000-0000-000025060000}"/>
    <cellStyle name="1_tree_터미널1" xfId="2327" xr:uid="{00000000-0005-0000-0000-000026060000}"/>
    <cellStyle name="1_tree_한수단위수량" xfId="2328" xr:uid="{00000000-0005-0000-0000-000027060000}"/>
    <cellStyle name="1_tree_한풍집계" xfId="2329" xr:uid="{00000000-0005-0000-0000-000028060000}"/>
    <cellStyle name="1_tree_한풍집계_터미널1" xfId="2330" xr:uid="{00000000-0005-0000-0000-000029060000}"/>
    <cellStyle name="1_tree_휴게시설" xfId="2331" xr:uid="{00000000-0005-0000-0000-00002A060000}"/>
    <cellStyle name="1_tree_휴게시설_단위수량" xfId="2332" xr:uid="{00000000-0005-0000-0000-00002B060000}"/>
    <cellStyle name="1_tree_휴게시설_단위수량1" xfId="2333" xr:uid="{00000000-0005-0000-0000-00002C060000}"/>
    <cellStyle name="1_tree_휴게시설_단위수량산출" xfId="2334" xr:uid="{00000000-0005-0000-0000-00002D060000}"/>
    <cellStyle name="1_tree_휴게시설_도곡단위수량" xfId="2335" xr:uid="{00000000-0005-0000-0000-00002E060000}"/>
    <cellStyle name="1_tree_휴게시설_수량산출서-11.25" xfId="2336" xr:uid="{00000000-0005-0000-0000-00002F060000}"/>
    <cellStyle name="1_tree_휴게시설_수량산출서-11.25_단위수량" xfId="2337" xr:uid="{00000000-0005-0000-0000-000030060000}"/>
    <cellStyle name="1_tree_휴게시설_수량산출서-11.25_단위수량1" xfId="2338" xr:uid="{00000000-0005-0000-0000-000031060000}"/>
    <cellStyle name="1_tree_휴게시설_수량산출서-11.25_단위수량산출" xfId="2339" xr:uid="{00000000-0005-0000-0000-000032060000}"/>
    <cellStyle name="1_tree_휴게시설_수량산출서-11.25_도곡단위수량" xfId="2340" xr:uid="{00000000-0005-0000-0000-000033060000}"/>
    <cellStyle name="1_tree_휴게시설_수량산출서-11.25_철거단위수량" xfId="2341" xr:uid="{00000000-0005-0000-0000-000034060000}"/>
    <cellStyle name="1_tree_휴게시설_수량산출서-11.25_한수단위수량" xfId="2342" xr:uid="{00000000-0005-0000-0000-000035060000}"/>
    <cellStyle name="1_tree_휴게시설_수량산출서-1201" xfId="2343" xr:uid="{00000000-0005-0000-0000-000036060000}"/>
    <cellStyle name="1_tree_휴게시설_수량산출서-1201_단위수량" xfId="2344" xr:uid="{00000000-0005-0000-0000-000037060000}"/>
    <cellStyle name="1_tree_휴게시설_수량산출서-1201_단위수량1" xfId="2345" xr:uid="{00000000-0005-0000-0000-000038060000}"/>
    <cellStyle name="1_tree_휴게시설_수량산출서-1201_단위수량산출" xfId="2346" xr:uid="{00000000-0005-0000-0000-000039060000}"/>
    <cellStyle name="1_tree_휴게시설_수량산출서-1201_도곡단위수량" xfId="2347" xr:uid="{00000000-0005-0000-0000-00003A060000}"/>
    <cellStyle name="1_tree_휴게시설_수량산출서-1201_철거단위수량" xfId="2348" xr:uid="{00000000-0005-0000-0000-00003B060000}"/>
    <cellStyle name="1_tree_휴게시설_수량산출서-1201_한수단위수량" xfId="2349" xr:uid="{00000000-0005-0000-0000-00003C060000}"/>
    <cellStyle name="1_tree_휴게시설_시설물단위수량" xfId="2350" xr:uid="{00000000-0005-0000-0000-00003D060000}"/>
    <cellStyle name="1_tree_휴게시설_시설물단위수량1" xfId="2351" xr:uid="{00000000-0005-0000-0000-00003E060000}"/>
    <cellStyle name="1_tree_휴게시설_시설물단위수량1_시설물단위수량" xfId="2352" xr:uid="{00000000-0005-0000-0000-00003F060000}"/>
    <cellStyle name="1_tree_휴게시설_오창수량산출서" xfId="2353" xr:uid="{00000000-0005-0000-0000-000040060000}"/>
    <cellStyle name="1_tree_휴게시설_오창수량산출서_단위수량" xfId="2354" xr:uid="{00000000-0005-0000-0000-000041060000}"/>
    <cellStyle name="1_tree_휴게시설_오창수량산출서_단위수량1" xfId="2355" xr:uid="{00000000-0005-0000-0000-000042060000}"/>
    <cellStyle name="1_tree_휴게시설_오창수량산출서_단위수량산출" xfId="2356" xr:uid="{00000000-0005-0000-0000-000043060000}"/>
    <cellStyle name="1_tree_휴게시설_오창수량산출서_도곡단위수량" xfId="2357" xr:uid="{00000000-0005-0000-0000-000044060000}"/>
    <cellStyle name="1_tree_휴게시설_오창수량산출서_수량산출서-11.25" xfId="2358" xr:uid="{00000000-0005-0000-0000-000045060000}"/>
    <cellStyle name="1_tree_휴게시설_오창수량산출서_수량산출서-11.25_단위수량" xfId="2359" xr:uid="{00000000-0005-0000-0000-000046060000}"/>
    <cellStyle name="1_tree_휴게시설_오창수량산출서_수량산출서-11.25_단위수량1" xfId="2360" xr:uid="{00000000-0005-0000-0000-000047060000}"/>
    <cellStyle name="1_tree_휴게시설_오창수량산출서_수량산출서-11.25_단위수량산출" xfId="2361" xr:uid="{00000000-0005-0000-0000-000048060000}"/>
    <cellStyle name="1_tree_휴게시설_오창수량산출서_수량산출서-11.25_도곡단위수량" xfId="2362" xr:uid="{00000000-0005-0000-0000-000049060000}"/>
    <cellStyle name="1_tree_휴게시설_오창수량산출서_수량산출서-11.25_철거단위수량" xfId="2363" xr:uid="{00000000-0005-0000-0000-00004A060000}"/>
    <cellStyle name="1_tree_휴게시설_오창수량산출서_수량산출서-11.25_한수단위수량" xfId="2364" xr:uid="{00000000-0005-0000-0000-00004B060000}"/>
    <cellStyle name="1_tree_휴게시설_오창수량산출서_수량산출서-1201" xfId="2365" xr:uid="{00000000-0005-0000-0000-00004C060000}"/>
    <cellStyle name="1_tree_휴게시설_오창수량산출서_수량산출서-1201_단위수량" xfId="2366" xr:uid="{00000000-0005-0000-0000-00004D060000}"/>
    <cellStyle name="1_tree_휴게시설_오창수량산출서_수량산출서-1201_단위수량1" xfId="2367" xr:uid="{00000000-0005-0000-0000-00004E060000}"/>
    <cellStyle name="1_tree_휴게시설_오창수량산출서_수량산출서-1201_단위수량산출" xfId="2368" xr:uid="{00000000-0005-0000-0000-00004F060000}"/>
    <cellStyle name="1_tree_휴게시설_오창수량산출서_수량산출서-1201_도곡단위수량" xfId="2369" xr:uid="{00000000-0005-0000-0000-000050060000}"/>
    <cellStyle name="1_tree_휴게시설_오창수량산출서_수량산출서-1201_철거단위수량" xfId="2370" xr:uid="{00000000-0005-0000-0000-000051060000}"/>
    <cellStyle name="1_tree_휴게시설_오창수량산출서_수량산출서-1201_한수단위수량" xfId="2371" xr:uid="{00000000-0005-0000-0000-000052060000}"/>
    <cellStyle name="1_tree_휴게시설_오창수량산출서_시설물단위수량" xfId="2372" xr:uid="{00000000-0005-0000-0000-000053060000}"/>
    <cellStyle name="1_tree_휴게시설_오창수량산출서_시설물단위수량1" xfId="2373" xr:uid="{00000000-0005-0000-0000-000054060000}"/>
    <cellStyle name="1_tree_휴게시설_오창수량산출서_시설물단위수량1_시설물단위수량" xfId="2374" xr:uid="{00000000-0005-0000-0000-000055060000}"/>
    <cellStyle name="1_tree_휴게시설_오창수량산출서_철거단위수량" xfId="2375" xr:uid="{00000000-0005-0000-0000-000056060000}"/>
    <cellStyle name="1_tree_휴게시설_오창수량산출서_한수단위수량" xfId="2376" xr:uid="{00000000-0005-0000-0000-000057060000}"/>
    <cellStyle name="1_tree_휴게시설_철거단위수량" xfId="2377" xr:uid="{00000000-0005-0000-0000-000058060000}"/>
    <cellStyle name="1_tree_휴게시설_한수단위수량" xfId="2378" xr:uid="{00000000-0005-0000-0000-000059060000}"/>
    <cellStyle name="11" xfId="2379" xr:uid="{00000000-0005-0000-0000-00005A060000}"/>
    <cellStyle name="111" xfId="2380" xr:uid="{00000000-0005-0000-0000-00005B060000}"/>
    <cellStyle name="¹e" xfId="2381" xr:uid="{00000000-0005-0000-0000-00005C060000}"/>
    <cellStyle name="1월" xfId="2382" xr:uid="{00000000-0005-0000-0000-00005D060000}"/>
    <cellStyle name="2" xfId="71" xr:uid="{00000000-0005-0000-0000-00005E060000}"/>
    <cellStyle name="2)" xfId="2383" xr:uid="{00000000-0005-0000-0000-00005F060000}"/>
    <cellStyle name="20% - Accent1" xfId="718" xr:uid="{00000000-0005-0000-0000-000060060000}"/>
    <cellStyle name="20% - Accent2" xfId="719" xr:uid="{00000000-0005-0000-0000-000061060000}"/>
    <cellStyle name="20% - Accent3" xfId="720" xr:uid="{00000000-0005-0000-0000-000062060000}"/>
    <cellStyle name="20% - Accent4" xfId="721" xr:uid="{00000000-0005-0000-0000-000063060000}"/>
    <cellStyle name="20% - Accent5" xfId="722" xr:uid="{00000000-0005-0000-0000-000064060000}"/>
    <cellStyle name="20% - Accent6" xfId="723" xr:uid="{00000000-0005-0000-0000-000065060000}"/>
    <cellStyle name="20% - 강조색1 10" xfId="72" xr:uid="{00000000-0005-0000-0000-000066060000}"/>
    <cellStyle name="20% - 강조색1 11" xfId="73" xr:uid="{00000000-0005-0000-0000-000067060000}"/>
    <cellStyle name="20% - 강조색1 12" xfId="74" xr:uid="{00000000-0005-0000-0000-000068060000}"/>
    <cellStyle name="20% - 강조색1 13" xfId="75" xr:uid="{00000000-0005-0000-0000-000069060000}"/>
    <cellStyle name="20% - 강조색1 14" xfId="76" xr:uid="{00000000-0005-0000-0000-00006A060000}"/>
    <cellStyle name="20% - 강조색1 2" xfId="77" xr:uid="{00000000-0005-0000-0000-00006B060000}"/>
    <cellStyle name="20% - 강조색1 3" xfId="78" xr:uid="{00000000-0005-0000-0000-00006C060000}"/>
    <cellStyle name="20% - 강조색1 4" xfId="79" xr:uid="{00000000-0005-0000-0000-00006D060000}"/>
    <cellStyle name="20% - 강조색1 5" xfId="80" xr:uid="{00000000-0005-0000-0000-00006E060000}"/>
    <cellStyle name="20% - 강조색1 6" xfId="81" xr:uid="{00000000-0005-0000-0000-00006F060000}"/>
    <cellStyle name="20% - 강조색1 7" xfId="82" xr:uid="{00000000-0005-0000-0000-000070060000}"/>
    <cellStyle name="20% - 강조색1 8" xfId="83" xr:uid="{00000000-0005-0000-0000-000071060000}"/>
    <cellStyle name="20% - 강조색1 9" xfId="84" xr:uid="{00000000-0005-0000-0000-000072060000}"/>
    <cellStyle name="20% - 강조색2 10" xfId="85" xr:uid="{00000000-0005-0000-0000-000073060000}"/>
    <cellStyle name="20% - 강조색2 11" xfId="86" xr:uid="{00000000-0005-0000-0000-000074060000}"/>
    <cellStyle name="20% - 강조색2 12" xfId="87" xr:uid="{00000000-0005-0000-0000-000075060000}"/>
    <cellStyle name="20% - 강조색2 13" xfId="88" xr:uid="{00000000-0005-0000-0000-000076060000}"/>
    <cellStyle name="20% - 강조색2 14" xfId="89" xr:uid="{00000000-0005-0000-0000-000077060000}"/>
    <cellStyle name="20% - 강조색2 2" xfId="90" xr:uid="{00000000-0005-0000-0000-000078060000}"/>
    <cellStyle name="20% - 강조색2 3" xfId="91" xr:uid="{00000000-0005-0000-0000-000079060000}"/>
    <cellStyle name="20% - 강조색2 4" xfId="92" xr:uid="{00000000-0005-0000-0000-00007A060000}"/>
    <cellStyle name="20% - 강조색2 5" xfId="93" xr:uid="{00000000-0005-0000-0000-00007B060000}"/>
    <cellStyle name="20% - 강조색2 6" xfId="94" xr:uid="{00000000-0005-0000-0000-00007C060000}"/>
    <cellStyle name="20% - 강조색2 7" xfId="95" xr:uid="{00000000-0005-0000-0000-00007D060000}"/>
    <cellStyle name="20% - 강조색2 8" xfId="96" xr:uid="{00000000-0005-0000-0000-00007E060000}"/>
    <cellStyle name="20% - 강조색2 9" xfId="97" xr:uid="{00000000-0005-0000-0000-00007F060000}"/>
    <cellStyle name="20% - 강조색3 10" xfId="98" xr:uid="{00000000-0005-0000-0000-000080060000}"/>
    <cellStyle name="20% - 강조색3 11" xfId="99" xr:uid="{00000000-0005-0000-0000-000081060000}"/>
    <cellStyle name="20% - 강조색3 12" xfId="100" xr:uid="{00000000-0005-0000-0000-000082060000}"/>
    <cellStyle name="20% - 강조색3 13" xfId="101" xr:uid="{00000000-0005-0000-0000-000083060000}"/>
    <cellStyle name="20% - 강조색3 14" xfId="102" xr:uid="{00000000-0005-0000-0000-000084060000}"/>
    <cellStyle name="20% - 강조색3 2" xfId="103" xr:uid="{00000000-0005-0000-0000-000085060000}"/>
    <cellStyle name="20% - 강조색3 3" xfId="104" xr:uid="{00000000-0005-0000-0000-000086060000}"/>
    <cellStyle name="20% - 강조색3 4" xfId="105" xr:uid="{00000000-0005-0000-0000-000087060000}"/>
    <cellStyle name="20% - 강조색3 5" xfId="106" xr:uid="{00000000-0005-0000-0000-000088060000}"/>
    <cellStyle name="20% - 강조색3 6" xfId="107" xr:uid="{00000000-0005-0000-0000-000089060000}"/>
    <cellStyle name="20% - 강조색3 7" xfId="108" xr:uid="{00000000-0005-0000-0000-00008A060000}"/>
    <cellStyle name="20% - 강조색3 8" xfId="109" xr:uid="{00000000-0005-0000-0000-00008B060000}"/>
    <cellStyle name="20% - 강조색3 9" xfId="110" xr:uid="{00000000-0005-0000-0000-00008C060000}"/>
    <cellStyle name="20% - 강조색4 10" xfId="111" xr:uid="{00000000-0005-0000-0000-00008D060000}"/>
    <cellStyle name="20% - 강조색4 11" xfId="112" xr:uid="{00000000-0005-0000-0000-00008E060000}"/>
    <cellStyle name="20% - 강조색4 12" xfId="113" xr:uid="{00000000-0005-0000-0000-00008F060000}"/>
    <cellStyle name="20% - 강조색4 13" xfId="114" xr:uid="{00000000-0005-0000-0000-000090060000}"/>
    <cellStyle name="20% - 강조색4 14" xfId="115" xr:uid="{00000000-0005-0000-0000-000091060000}"/>
    <cellStyle name="20% - 강조색4 2" xfId="116" xr:uid="{00000000-0005-0000-0000-000092060000}"/>
    <cellStyle name="20% - 강조색4 3" xfId="117" xr:uid="{00000000-0005-0000-0000-000093060000}"/>
    <cellStyle name="20% - 강조색4 4" xfId="118" xr:uid="{00000000-0005-0000-0000-000094060000}"/>
    <cellStyle name="20% - 강조색4 5" xfId="119" xr:uid="{00000000-0005-0000-0000-000095060000}"/>
    <cellStyle name="20% - 강조색4 6" xfId="120" xr:uid="{00000000-0005-0000-0000-000096060000}"/>
    <cellStyle name="20% - 강조색4 7" xfId="121" xr:uid="{00000000-0005-0000-0000-000097060000}"/>
    <cellStyle name="20% - 강조색4 8" xfId="122" xr:uid="{00000000-0005-0000-0000-000098060000}"/>
    <cellStyle name="20% - 강조색4 9" xfId="123" xr:uid="{00000000-0005-0000-0000-000099060000}"/>
    <cellStyle name="20% - 강조색5 10" xfId="124" xr:uid="{00000000-0005-0000-0000-00009A060000}"/>
    <cellStyle name="20% - 강조색5 11" xfId="125" xr:uid="{00000000-0005-0000-0000-00009B060000}"/>
    <cellStyle name="20% - 강조색5 12" xfId="126" xr:uid="{00000000-0005-0000-0000-00009C060000}"/>
    <cellStyle name="20% - 강조색5 13" xfId="127" xr:uid="{00000000-0005-0000-0000-00009D060000}"/>
    <cellStyle name="20% - 강조색5 14" xfId="128" xr:uid="{00000000-0005-0000-0000-00009E060000}"/>
    <cellStyle name="20% - 강조색5 2" xfId="129" xr:uid="{00000000-0005-0000-0000-00009F060000}"/>
    <cellStyle name="20% - 강조색5 3" xfId="130" xr:uid="{00000000-0005-0000-0000-0000A0060000}"/>
    <cellStyle name="20% - 강조색5 4" xfId="131" xr:uid="{00000000-0005-0000-0000-0000A1060000}"/>
    <cellStyle name="20% - 강조색5 5" xfId="132" xr:uid="{00000000-0005-0000-0000-0000A2060000}"/>
    <cellStyle name="20% - 강조색5 6" xfId="133" xr:uid="{00000000-0005-0000-0000-0000A3060000}"/>
    <cellStyle name="20% - 강조색5 7" xfId="134" xr:uid="{00000000-0005-0000-0000-0000A4060000}"/>
    <cellStyle name="20% - 강조색5 8" xfId="135" xr:uid="{00000000-0005-0000-0000-0000A5060000}"/>
    <cellStyle name="20% - 강조색5 9" xfId="136" xr:uid="{00000000-0005-0000-0000-0000A6060000}"/>
    <cellStyle name="20% - 강조색6 10" xfId="137" xr:uid="{00000000-0005-0000-0000-0000A7060000}"/>
    <cellStyle name="20% - 강조색6 11" xfId="138" xr:uid="{00000000-0005-0000-0000-0000A8060000}"/>
    <cellStyle name="20% - 강조색6 12" xfId="139" xr:uid="{00000000-0005-0000-0000-0000A9060000}"/>
    <cellStyle name="20% - 강조색6 13" xfId="140" xr:uid="{00000000-0005-0000-0000-0000AA060000}"/>
    <cellStyle name="20% - 강조색6 14" xfId="141" xr:uid="{00000000-0005-0000-0000-0000AB060000}"/>
    <cellStyle name="20% - 강조색6 2" xfId="142" xr:uid="{00000000-0005-0000-0000-0000AC060000}"/>
    <cellStyle name="20% - 강조색6 3" xfId="143" xr:uid="{00000000-0005-0000-0000-0000AD060000}"/>
    <cellStyle name="20% - 강조색6 4" xfId="144" xr:uid="{00000000-0005-0000-0000-0000AE060000}"/>
    <cellStyle name="20% - 강조색6 5" xfId="145" xr:uid="{00000000-0005-0000-0000-0000AF060000}"/>
    <cellStyle name="20% - 강조색6 6" xfId="146" xr:uid="{00000000-0005-0000-0000-0000B0060000}"/>
    <cellStyle name="20% - 강조색6 7" xfId="147" xr:uid="{00000000-0005-0000-0000-0000B1060000}"/>
    <cellStyle name="20% - 강조색6 8" xfId="148" xr:uid="{00000000-0005-0000-0000-0000B2060000}"/>
    <cellStyle name="20% - 강조색6 9" xfId="149" xr:uid="{00000000-0005-0000-0000-0000B3060000}"/>
    <cellStyle name="2자리" xfId="2384" xr:uid="{00000000-0005-0000-0000-0000B4060000}"/>
    <cellStyle name="2자리선" xfId="2385" xr:uid="{00000000-0005-0000-0000-0000B5060000}"/>
    <cellStyle name="40% - Accent1" xfId="724" xr:uid="{00000000-0005-0000-0000-0000B6060000}"/>
    <cellStyle name="40% - Accent2" xfId="725" xr:uid="{00000000-0005-0000-0000-0000B7060000}"/>
    <cellStyle name="40% - Accent3" xfId="726" xr:uid="{00000000-0005-0000-0000-0000B8060000}"/>
    <cellStyle name="40% - Accent4" xfId="727" xr:uid="{00000000-0005-0000-0000-0000B9060000}"/>
    <cellStyle name="40% - Accent5" xfId="728" xr:uid="{00000000-0005-0000-0000-0000BA060000}"/>
    <cellStyle name="40% - Accent6" xfId="729" xr:uid="{00000000-0005-0000-0000-0000BB060000}"/>
    <cellStyle name="40% - 강조색1 10" xfId="150" xr:uid="{00000000-0005-0000-0000-0000BC060000}"/>
    <cellStyle name="40% - 강조색1 11" xfId="151" xr:uid="{00000000-0005-0000-0000-0000BD060000}"/>
    <cellStyle name="40% - 강조색1 12" xfId="152" xr:uid="{00000000-0005-0000-0000-0000BE060000}"/>
    <cellStyle name="40% - 강조색1 13" xfId="153" xr:uid="{00000000-0005-0000-0000-0000BF060000}"/>
    <cellStyle name="40% - 강조색1 14" xfId="154" xr:uid="{00000000-0005-0000-0000-0000C0060000}"/>
    <cellStyle name="40% - 강조색1 2" xfId="155" xr:uid="{00000000-0005-0000-0000-0000C1060000}"/>
    <cellStyle name="40% - 강조색1 3" xfId="156" xr:uid="{00000000-0005-0000-0000-0000C2060000}"/>
    <cellStyle name="40% - 강조색1 4" xfId="157" xr:uid="{00000000-0005-0000-0000-0000C3060000}"/>
    <cellStyle name="40% - 강조색1 5" xfId="158" xr:uid="{00000000-0005-0000-0000-0000C4060000}"/>
    <cellStyle name="40% - 강조색1 6" xfId="159" xr:uid="{00000000-0005-0000-0000-0000C5060000}"/>
    <cellStyle name="40% - 강조색1 7" xfId="160" xr:uid="{00000000-0005-0000-0000-0000C6060000}"/>
    <cellStyle name="40% - 강조색1 8" xfId="161" xr:uid="{00000000-0005-0000-0000-0000C7060000}"/>
    <cellStyle name="40% - 강조색1 9" xfId="162" xr:uid="{00000000-0005-0000-0000-0000C8060000}"/>
    <cellStyle name="40% - 강조색2 10" xfId="163" xr:uid="{00000000-0005-0000-0000-0000C9060000}"/>
    <cellStyle name="40% - 강조색2 11" xfId="164" xr:uid="{00000000-0005-0000-0000-0000CA060000}"/>
    <cellStyle name="40% - 강조색2 12" xfId="165" xr:uid="{00000000-0005-0000-0000-0000CB060000}"/>
    <cellStyle name="40% - 강조색2 13" xfId="166" xr:uid="{00000000-0005-0000-0000-0000CC060000}"/>
    <cellStyle name="40% - 강조색2 14" xfId="167" xr:uid="{00000000-0005-0000-0000-0000CD060000}"/>
    <cellStyle name="40% - 강조색2 2" xfId="168" xr:uid="{00000000-0005-0000-0000-0000CE060000}"/>
    <cellStyle name="40% - 강조색2 3" xfId="169" xr:uid="{00000000-0005-0000-0000-0000CF060000}"/>
    <cellStyle name="40% - 강조색2 4" xfId="170" xr:uid="{00000000-0005-0000-0000-0000D0060000}"/>
    <cellStyle name="40% - 강조색2 5" xfId="171" xr:uid="{00000000-0005-0000-0000-0000D1060000}"/>
    <cellStyle name="40% - 강조색2 6" xfId="172" xr:uid="{00000000-0005-0000-0000-0000D2060000}"/>
    <cellStyle name="40% - 강조색2 7" xfId="173" xr:uid="{00000000-0005-0000-0000-0000D3060000}"/>
    <cellStyle name="40% - 강조색2 8" xfId="174" xr:uid="{00000000-0005-0000-0000-0000D4060000}"/>
    <cellStyle name="40% - 강조색2 9" xfId="175" xr:uid="{00000000-0005-0000-0000-0000D5060000}"/>
    <cellStyle name="40% - 강조색3 10" xfId="176" xr:uid="{00000000-0005-0000-0000-0000D6060000}"/>
    <cellStyle name="40% - 강조색3 11" xfId="177" xr:uid="{00000000-0005-0000-0000-0000D7060000}"/>
    <cellStyle name="40% - 강조색3 12" xfId="178" xr:uid="{00000000-0005-0000-0000-0000D8060000}"/>
    <cellStyle name="40% - 강조색3 13" xfId="179" xr:uid="{00000000-0005-0000-0000-0000D9060000}"/>
    <cellStyle name="40% - 강조색3 14" xfId="180" xr:uid="{00000000-0005-0000-0000-0000DA060000}"/>
    <cellStyle name="40% - 강조색3 2" xfId="181" xr:uid="{00000000-0005-0000-0000-0000DB060000}"/>
    <cellStyle name="40% - 강조색3 3" xfId="182" xr:uid="{00000000-0005-0000-0000-0000DC060000}"/>
    <cellStyle name="40% - 강조색3 4" xfId="183" xr:uid="{00000000-0005-0000-0000-0000DD060000}"/>
    <cellStyle name="40% - 강조색3 5" xfId="184" xr:uid="{00000000-0005-0000-0000-0000DE060000}"/>
    <cellStyle name="40% - 강조색3 6" xfId="185" xr:uid="{00000000-0005-0000-0000-0000DF060000}"/>
    <cellStyle name="40% - 강조색3 7" xfId="186" xr:uid="{00000000-0005-0000-0000-0000E0060000}"/>
    <cellStyle name="40% - 강조색3 8" xfId="187" xr:uid="{00000000-0005-0000-0000-0000E1060000}"/>
    <cellStyle name="40% - 강조색3 9" xfId="188" xr:uid="{00000000-0005-0000-0000-0000E2060000}"/>
    <cellStyle name="40% - 강조색4 10" xfId="189" xr:uid="{00000000-0005-0000-0000-0000E3060000}"/>
    <cellStyle name="40% - 강조색4 11" xfId="190" xr:uid="{00000000-0005-0000-0000-0000E4060000}"/>
    <cellStyle name="40% - 강조색4 12" xfId="191" xr:uid="{00000000-0005-0000-0000-0000E5060000}"/>
    <cellStyle name="40% - 강조색4 13" xfId="192" xr:uid="{00000000-0005-0000-0000-0000E6060000}"/>
    <cellStyle name="40% - 강조색4 14" xfId="193" xr:uid="{00000000-0005-0000-0000-0000E7060000}"/>
    <cellStyle name="40% - 강조색4 2" xfId="194" xr:uid="{00000000-0005-0000-0000-0000E8060000}"/>
    <cellStyle name="40% - 강조색4 3" xfId="195" xr:uid="{00000000-0005-0000-0000-0000E9060000}"/>
    <cellStyle name="40% - 강조색4 4" xfId="196" xr:uid="{00000000-0005-0000-0000-0000EA060000}"/>
    <cellStyle name="40% - 강조색4 5" xfId="197" xr:uid="{00000000-0005-0000-0000-0000EB060000}"/>
    <cellStyle name="40% - 강조색4 6" xfId="198" xr:uid="{00000000-0005-0000-0000-0000EC060000}"/>
    <cellStyle name="40% - 강조색4 7" xfId="199" xr:uid="{00000000-0005-0000-0000-0000ED060000}"/>
    <cellStyle name="40% - 강조색4 8" xfId="200" xr:uid="{00000000-0005-0000-0000-0000EE060000}"/>
    <cellStyle name="40% - 강조색4 9" xfId="201" xr:uid="{00000000-0005-0000-0000-0000EF060000}"/>
    <cellStyle name="40% - 강조색5 10" xfId="202" xr:uid="{00000000-0005-0000-0000-0000F0060000}"/>
    <cellStyle name="40% - 강조색5 11" xfId="203" xr:uid="{00000000-0005-0000-0000-0000F1060000}"/>
    <cellStyle name="40% - 강조색5 12" xfId="204" xr:uid="{00000000-0005-0000-0000-0000F2060000}"/>
    <cellStyle name="40% - 강조색5 13" xfId="205" xr:uid="{00000000-0005-0000-0000-0000F3060000}"/>
    <cellStyle name="40% - 강조색5 14" xfId="206" xr:uid="{00000000-0005-0000-0000-0000F4060000}"/>
    <cellStyle name="40% - 강조색5 2" xfId="207" xr:uid="{00000000-0005-0000-0000-0000F5060000}"/>
    <cellStyle name="40% - 강조색5 3" xfId="208" xr:uid="{00000000-0005-0000-0000-0000F6060000}"/>
    <cellStyle name="40% - 강조색5 4" xfId="209" xr:uid="{00000000-0005-0000-0000-0000F7060000}"/>
    <cellStyle name="40% - 강조색5 5" xfId="210" xr:uid="{00000000-0005-0000-0000-0000F8060000}"/>
    <cellStyle name="40% - 강조색5 6" xfId="211" xr:uid="{00000000-0005-0000-0000-0000F9060000}"/>
    <cellStyle name="40% - 강조색5 7" xfId="212" xr:uid="{00000000-0005-0000-0000-0000FA060000}"/>
    <cellStyle name="40% - 강조색5 8" xfId="213" xr:uid="{00000000-0005-0000-0000-0000FB060000}"/>
    <cellStyle name="40% - 강조색5 9" xfId="214" xr:uid="{00000000-0005-0000-0000-0000FC060000}"/>
    <cellStyle name="40% - 강조색6 10" xfId="215" xr:uid="{00000000-0005-0000-0000-0000FD060000}"/>
    <cellStyle name="40% - 강조색6 11" xfId="216" xr:uid="{00000000-0005-0000-0000-0000FE060000}"/>
    <cellStyle name="40% - 강조색6 12" xfId="217" xr:uid="{00000000-0005-0000-0000-0000FF060000}"/>
    <cellStyle name="40% - 강조색6 13" xfId="218" xr:uid="{00000000-0005-0000-0000-000000070000}"/>
    <cellStyle name="40% - 강조색6 14" xfId="219" xr:uid="{00000000-0005-0000-0000-000001070000}"/>
    <cellStyle name="40% - 강조색6 2" xfId="220" xr:uid="{00000000-0005-0000-0000-000002070000}"/>
    <cellStyle name="40% - 강조색6 3" xfId="221" xr:uid="{00000000-0005-0000-0000-000003070000}"/>
    <cellStyle name="40% - 강조색6 4" xfId="222" xr:uid="{00000000-0005-0000-0000-000004070000}"/>
    <cellStyle name="40% - 강조색6 5" xfId="223" xr:uid="{00000000-0005-0000-0000-000005070000}"/>
    <cellStyle name="40% - 강조색6 6" xfId="224" xr:uid="{00000000-0005-0000-0000-000006070000}"/>
    <cellStyle name="40% - 강조색6 7" xfId="225" xr:uid="{00000000-0005-0000-0000-000007070000}"/>
    <cellStyle name="40% - 강조색6 8" xfId="226" xr:uid="{00000000-0005-0000-0000-000008070000}"/>
    <cellStyle name="40% - 강조색6 9" xfId="227" xr:uid="{00000000-0005-0000-0000-000009070000}"/>
    <cellStyle name="60% - Accent1" xfId="730" xr:uid="{00000000-0005-0000-0000-00000A070000}"/>
    <cellStyle name="60% - Accent2" xfId="731" xr:uid="{00000000-0005-0000-0000-00000B070000}"/>
    <cellStyle name="60% - Accent3" xfId="732" xr:uid="{00000000-0005-0000-0000-00000C070000}"/>
    <cellStyle name="60% - Accent4" xfId="733" xr:uid="{00000000-0005-0000-0000-00000D070000}"/>
    <cellStyle name="60% - Accent5" xfId="734" xr:uid="{00000000-0005-0000-0000-00000E070000}"/>
    <cellStyle name="60% - Accent6" xfId="735" xr:uid="{00000000-0005-0000-0000-00000F070000}"/>
    <cellStyle name="60% - 강조색1 10" xfId="228" xr:uid="{00000000-0005-0000-0000-000010070000}"/>
    <cellStyle name="60% - 강조색1 11" xfId="229" xr:uid="{00000000-0005-0000-0000-000011070000}"/>
    <cellStyle name="60% - 강조색1 12" xfId="230" xr:uid="{00000000-0005-0000-0000-000012070000}"/>
    <cellStyle name="60% - 강조색1 13" xfId="231" xr:uid="{00000000-0005-0000-0000-000013070000}"/>
    <cellStyle name="60% - 강조색1 14" xfId="232" xr:uid="{00000000-0005-0000-0000-000014070000}"/>
    <cellStyle name="60% - 강조색1 2" xfId="233" xr:uid="{00000000-0005-0000-0000-000015070000}"/>
    <cellStyle name="60% - 강조색1 3" xfId="234" xr:uid="{00000000-0005-0000-0000-000016070000}"/>
    <cellStyle name="60% - 강조색1 4" xfId="235" xr:uid="{00000000-0005-0000-0000-000017070000}"/>
    <cellStyle name="60% - 강조색1 5" xfId="236" xr:uid="{00000000-0005-0000-0000-000018070000}"/>
    <cellStyle name="60% - 강조색1 6" xfId="237" xr:uid="{00000000-0005-0000-0000-000019070000}"/>
    <cellStyle name="60% - 강조색1 7" xfId="238" xr:uid="{00000000-0005-0000-0000-00001A070000}"/>
    <cellStyle name="60% - 강조색1 8" xfId="239" xr:uid="{00000000-0005-0000-0000-00001B070000}"/>
    <cellStyle name="60% - 강조색1 9" xfId="240" xr:uid="{00000000-0005-0000-0000-00001C070000}"/>
    <cellStyle name="60% - 강조색2 10" xfId="241" xr:uid="{00000000-0005-0000-0000-00001D070000}"/>
    <cellStyle name="60% - 강조색2 11" xfId="242" xr:uid="{00000000-0005-0000-0000-00001E070000}"/>
    <cellStyle name="60% - 강조색2 12" xfId="243" xr:uid="{00000000-0005-0000-0000-00001F070000}"/>
    <cellStyle name="60% - 강조색2 13" xfId="244" xr:uid="{00000000-0005-0000-0000-000020070000}"/>
    <cellStyle name="60% - 강조색2 14" xfId="245" xr:uid="{00000000-0005-0000-0000-000021070000}"/>
    <cellStyle name="60% - 강조색2 2" xfId="246" xr:uid="{00000000-0005-0000-0000-000022070000}"/>
    <cellStyle name="60% - 강조색2 3" xfId="247" xr:uid="{00000000-0005-0000-0000-000023070000}"/>
    <cellStyle name="60% - 강조색2 4" xfId="248" xr:uid="{00000000-0005-0000-0000-000024070000}"/>
    <cellStyle name="60% - 강조색2 5" xfId="249" xr:uid="{00000000-0005-0000-0000-000025070000}"/>
    <cellStyle name="60% - 강조색2 6" xfId="250" xr:uid="{00000000-0005-0000-0000-000026070000}"/>
    <cellStyle name="60% - 강조색2 7" xfId="251" xr:uid="{00000000-0005-0000-0000-000027070000}"/>
    <cellStyle name="60% - 강조색2 8" xfId="252" xr:uid="{00000000-0005-0000-0000-000028070000}"/>
    <cellStyle name="60% - 강조색2 9" xfId="253" xr:uid="{00000000-0005-0000-0000-000029070000}"/>
    <cellStyle name="60% - 강조색3 10" xfId="254" xr:uid="{00000000-0005-0000-0000-00002A070000}"/>
    <cellStyle name="60% - 강조색3 11" xfId="255" xr:uid="{00000000-0005-0000-0000-00002B070000}"/>
    <cellStyle name="60% - 강조색3 12" xfId="256" xr:uid="{00000000-0005-0000-0000-00002C070000}"/>
    <cellStyle name="60% - 강조색3 13" xfId="257" xr:uid="{00000000-0005-0000-0000-00002D070000}"/>
    <cellStyle name="60% - 강조색3 14" xfId="258" xr:uid="{00000000-0005-0000-0000-00002E070000}"/>
    <cellStyle name="60% - 강조색3 2" xfId="259" xr:uid="{00000000-0005-0000-0000-00002F070000}"/>
    <cellStyle name="60% - 강조색3 3" xfId="260" xr:uid="{00000000-0005-0000-0000-000030070000}"/>
    <cellStyle name="60% - 강조색3 4" xfId="261" xr:uid="{00000000-0005-0000-0000-000031070000}"/>
    <cellStyle name="60% - 강조색3 5" xfId="262" xr:uid="{00000000-0005-0000-0000-000032070000}"/>
    <cellStyle name="60% - 강조색3 6" xfId="263" xr:uid="{00000000-0005-0000-0000-000033070000}"/>
    <cellStyle name="60% - 강조색3 7" xfId="264" xr:uid="{00000000-0005-0000-0000-000034070000}"/>
    <cellStyle name="60% - 강조색3 8" xfId="265" xr:uid="{00000000-0005-0000-0000-000035070000}"/>
    <cellStyle name="60% - 강조색3 9" xfId="266" xr:uid="{00000000-0005-0000-0000-000036070000}"/>
    <cellStyle name="60% - 강조색4 10" xfId="267" xr:uid="{00000000-0005-0000-0000-000037070000}"/>
    <cellStyle name="60% - 강조색4 11" xfId="268" xr:uid="{00000000-0005-0000-0000-000038070000}"/>
    <cellStyle name="60% - 강조색4 12" xfId="269" xr:uid="{00000000-0005-0000-0000-000039070000}"/>
    <cellStyle name="60% - 강조색4 13" xfId="270" xr:uid="{00000000-0005-0000-0000-00003A070000}"/>
    <cellStyle name="60% - 강조색4 14" xfId="271" xr:uid="{00000000-0005-0000-0000-00003B070000}"/>
    <cellStyle name="60% - 강조색4 2" xfId="272" xr:uid="{00000000-0005-0000-0000-00003C070000}"/>
    <cellStyle name="60% - 강조색4 3" xfId="273" xr:uid="{00000000-0005-0000-0000-00003D070000}"/>
    <cellStyle name="60% - 강조색4 4" xfId="274" xr:uid="{00000000-0005-0000-0000-00003E070000}"/>
    <cellStyle name="60% - 강조색4 5" xfId="275" xr:uid="{00000000-0005-0000-0000-00003F070000}"/>
    <cellStyle name="60% - 강조색4 6" xfId="276" xr:uid="{00000000-0005-0000-0000-000040070000}"/>
    <cellStyle name="60% - 강조색4 7" xfId="277" xr:uid="{00000000-0005-0000-0000-000041070000}"/>
    <cellStyle name="60% - 강조색4 8" xfId="278" xr:uid="{00000000-0005-0000-0000-000042070000}"/>
    <cellStyle name="60% - 강조색4 9" xfId="279" xr:uid="{00000000-0005-0000-0000-000043070000}"/>
    <cellStyle name="60% - 강조색5 10" xfId="280" xr:uid="{00000000-0005-0000-0000-000044070000}"/>
    <cellStyle name="60% - 강조색5 11" xfId="281" xr:uid="{00000000-0005-0000-0000-000045070000}"/>
    <cellStyle name="60% - 강조색5 12" xfId="282" xr:uid="{00000000-0005-0000-0000-000046070000}"/>
    <cellStyle name="60% - 강조색5 13" xfId="283" xr:uid="{00000000-0005-0000-0000-000047070000}"/>
    <cellStyle name="60% - 강조색5 14" xfId="284" xr:uid="{00000000-0005-0000-0000-000048070000}"/>
    <cellStyle name="60% - 강조색5 2" xfId="285" xr:uid="{00000000-0005-0000-0000-000049070000}"/>
    <cellStyle name="60% - 강조색5 3" xfId="286" xr:uid="{00000000-0005-0000-0000-00004A070000}"/>
    <cellStyle name="60% - 강조색5 4" xfId="287" xr:uid="{00000000-0005-0000-0000-00004B070000}"/>
    <cellStyle name="60% - 강조색5 5" xfId="288" xr:uid="{00000000-0005-0000-0000-00004C070000}"/>
    <cellStyle name="60% - 강조색5 6" xfId="289" xr:uid="{00000000-0005-0000-0000-00004D070000}"/>
    <cellStyle name="60% - 강조색5 7" xfId="290" xr:uid="{00000000-0005-0000-0000-00004E070000}"/>
    <cellStyle name="60% - 강조색5 8" xfId="291" xr:uid="{00000000-0005-0000-0000-00004F070000}"/>
    <cellStyle name="60% - 강조색5 9" xfId="292" xr:uid="{00000000-0005-0000-0000-000050070000}"/>
    <cellStyle name="60% - 강조색6 10" xfId="293" xr:uid="{00000000-0005-0000-0000-000051070000}"/>
    <cellStyle name="60% - 강조색6 11" xfId="294" xr:uid="{00000000-0005-0000-0000-000052070000}"/>
    <cellStyle name="60% - 강조색6 12" xfId="295" xr:uid="{00000000-0005-0000-0000-000053070000}"/>
    <cellStyle name="60% - 강조색6 13" xfId="296" xr:uid="{00000000-0005-0000-0000-000054070000}"/>
    <cellStyle name="60% - 강조색6 14" xfId="297" xr:uid="{00000000-0005-0000-0000-000055070000}"/>
    <cellStyle name="60% - 강조색6 2" xfId="298" xr:uid="{00000000-0005-0000-0000-000056070000}"/>
    <cellStyle name="60% - 강조색6 3" xfId="299" xr:uid="{00000000-0005-0000-0000-000057070000}"/>
    <cellStyle name="60% - 강조색6 4" xfId="300" xr:uid="{00000000-0005-0000-0000-000058070000}"/>
    <cellStyle name="60% - 강조색6 5" xfId="301" xr:uid="{00000000-0005-0000-0000-000059070000}"/>
    <cellStyle name="60% - 강조색6 6" xfId="302" xr:uid="{00000000-0005-0000-0000-00005A070000}"/>
    <cellStyle name="60% - 강조색6 7" xfId="303" xr:uid="{00000000-0005-0000-0000-00005B070000}"/>
    <cellStyle name="60% - 강조색6 8" xfId="304" xr:uid="{00000000-0005-0000-0000-00005C070000}"/>
    <cellStyle name="60% - 강조색6 9" xfId="305" xr:uid="{00000000-0005-0000-0000-00005D070000}"/>
    <cellStyle name="9" xfId="2386" xr:uid="{00000000-0005-0000-0000-00005E070000}"/>
    <cellStyle name="'98지하철1,2호선 구조물균열누수보수공사" xfId="306" xr:uid="{00000000-0005-0000-0000-00005F070000}"/>
    <cellStyle name="A" xfId="2387" xr:uid="{00000000-0005-0000-0000-000060070000}"/>
    <cellStyle name="A_Book1" xfId="2388" xr:uid="{00000000-0005-0000-0000-000061070000}"/>
    <cellStyle name="A_기성청구(첨부양식)" xfId="2389" xr:uid="{00000000-0005-0000-0000-000062070000}"/>
    <cellStyle name="A¨­￠￢￠O [0]_INQUIRY ￠?￥i¨u¡AAⓒ￢Aⓒª " xfId="2390" xr:uid="{00000000-0005-0000-0000-000063070000}"/>
    <cellStyle name="A¨­￠￢￠O_INQUIRY ￠?￥i¨u¡AAⓒ￢Aⓒª " xfId="2391" xr:uid="{00000000-0005-0000-0000-000064070000}"/>
    <cellStyle name="Aⓒ­" xfId="2392" xr:uid="{00000000-0005-0000-0000-000065070000}"/>
    <cellStyle name="Accent1" xfId="736" xr:uid="{00000000-0005-0000-0000-000066070000}"/>
    <cellStyle name="Accent2" xfId="737" xr:uid="{00000000-0005-0000-0000-000067070000}"/>
    <cellStyle name="Accent3" xfId="738" xr:uid="{00000000-0005-0000-0000-000068070000}"/>
    <cellStyle name="Accent4" xfId="739" xr:uid="{00000000-0005-0000-0000-000069070000}"/>
    <cellStyle name="Accent5" xfId="740" xr:uid="{00000000-0005-0000-0000-00006A070000}"/>
    <cellStyle name="Accent6" xfId="741" xr:uid="{00000000-0005-0000-0000-00006B070000}"/>
    <cellStyle name="Ae" xfId="2393" xr:uid="{00000000-0005-0000-0000-00006C070000}"/>
    <cellStyle name="Aee­ " xfId="2394" xr:uid="{00000000-0005-0000-0000-00006D070000}"/>
    <cellStyle name="AeE­ [0]_¸ðCu¸·" xfId="2395" xr:uid="{00000000-0005-0000-0000-00006E070000}"/>
    <cellStyle name="ÅëÈ­ [0]_¸ðÇü¸·" xfId="2396" xr:uid="{00000000-0005-0000-0000-00006F070000}"/>
    <cellStyle name="AeE­ [0]_¼oAI¼º " xfId="2397" xr:uid="{00000000-0005-0000-0000-000070070000}"/>
    <cellStyle name="ÅëÈ­ [0]_ÁÖ°£.¿ùÁ¤±âº¸°í" xfId="2398" xr:uid="{00000000-0005-0000-0000-000071070000}"/>
    <cellStyle name="AeE­ [0]_º≫¼± ±æ¾i±uºI ¼o·R Ay°eC￥ " xfId="2399" xr:uid="{00000000-0005-0000-0000-000072070000}"/>
    <cellStyle name="Aee­ _기성청구(첨부양식)" xfId="2400" xr:uid="{00000000-0005-0000-0000-000073070000}"/>
    <cellStyle name="AeE­_¸ðCu¸·" xfId="2401" xr:uid="{00000000-0005-0000-0000-000074070000}"/>
    <cellStyle name="ÅëÈ­_¸ðÇü¸·" xfId="2402" xr:uid="{00000000-0005-0000-0000-000075070000}"/>
    <cellStyle name="AeE­_¼oAI¼º " xfId="2403" xr:uid="{00000000-0005-0000-0000-000076070000}"/>
    <cellStyle name="ÅëÈ­_ÁÖ°£.¿ùÁ¤±âº¸°í" xfId="2404" xr:uid="{00000000-0005-0000-0000-000077070000}"/>
    <cellStyle name="AeE­_º≫¼± ±æ¾i±uºI ¼o·R Ay°eC￥ " xfId="2405" xr:uid="{00000000-0005-0000-0000-000078070000}"/>
    <cellStyle name="Aee¡" xfId="2406" xr:uid="{00000000-0005-0000-0000-000079070000}"/>
    <cellStyle name="AeE¡ⓒ [0]_INQUIRY ￠?￥i¨u¡AAⓒ￢Aⓒª " xfId="2407" xr:uid="{00000000-0005-0000-0000-00007A070000}"/>
    <cellStyle name="AeE¡ⓒ_INQUIRY ￠?￥i¨u¡AAⓒ￢Aⓒª " xfId="2408" xr:uid="{00000000-0005-0000-0000-00007B070000}"/>
    <cellStyle name="ALIGNMENT" xfId="2409" xr:uid="{00000000-0005-0000-0000-00007C070000}"/>
    <cellStyle name="Aþ¸" xfId="2410" xr:uid="{00000000-0005-0000-0000-00007D070000}"/>
    <cellStyle name="AÞ¸¶ [0]_¸ðCu¸·" xfId="2411" xr:uid="{00000000-0005-0000-0000-00007E070000}"/>
    <cellStyle name="ÄÞ¸¶ [0]_¸ðÇü¸·" xfId="2412" xr:uid="{00000000-0005-0000-0000-00007F070000}"/>
    <cellStyle name="AÞ¸¶ [0]_¼oAI¼º " xfId="2413" xr:uid="{00000000-0005-0000-0000-000080070000}"/>
    <cellStyle name="ÄÞ¸¶ [0]_ÁÖ°£.¿ùÁ¤±âº¸°í" xfId="2414" xr:uid="{00000000-0005-0000-0000-000081070000}"/>
    <cellStyle name="AÞ¸¶ [0]_º≫¼± ±æ¾i±uºI ¼o·R Ay°eC￥ " xfId="2415" xr:uid="{00000000-0005-0000-0000-000082070000}"/>
    <cellStyle name="AÞ¸¶_¸ðCu¸·" xfId="2416" xr:uid="{00000000-0005-0000-0000-000083070000}"/>
    <cellStyle name="ÄÞ¸¶_¸ðÇü¸·" xfId="2417" xr:uid="{00000000-0005-0000-0000-000084070000}"/>
    <cellStyle name="AÞ¸¶_¼oAI¼º " xfId="2418" xr:uid="{00000000-0005-0000-0000-000085070000}"/>
    <cellStyle name="ÄÞ¸¶_ÁÖ°£.¿ùÁ¤±âº¸°í" xfId="2419" xr:uid="{00000000-0005-0000-0000-000086070000}"/>
    <cellStyle name="AÞ¸¶_º≫¼± ±æ¾i±uºI ¼o·R Ay°eC￥ " xfId="2420" xr:uid="{00000000-0005-0000-0000-000087070000}"/>
    <cellStyle name="_x0001_b" xfId="2421" xr:uid="{00000000-0005-0000-0000-000088070000}"/>
    <cellStyle name="Bad" xfId="742" xr:uid="{00000000-0005-0000-0000-000089070000}"/>
    <cellStyle name="body" xfId="2422" xr:uid="{00000000-0005-0000-0000-00008A070000}"/>
    <cellStyle name="Border" xfId="2423" xr:uid="{00000000-0005-0000-0000-00008B070000}"/>
    <cellStyle name="b宼ň͢b宼ň͢b_x0005_" xfId="655" xr:uid="{00000000-0005-0000-0000-00008C070000}"/>
    <cellStyle name="C" xfId="2424" xr:uid="{00000000-0005-0000-0000-00008D070000}"/>
    <cellStyle name="C_Book1" xfId="2425" xr:uid="{00000000-0005-0000-0000-00008E070000}"/>
    <cellStyle name="C_기성청구(첨부양식)" xfId="2426" xr:uid="{00000000-0005-0000-0000-00008F070000}"/>
    <cellStyle name="C¡IA¨ª_¡ic¨u¡A¨￢I¨￢¡Æ AN¡Æe " xfId="2427" xr:uid="{00000000-0005-0000-0000-000090070000}"/>
    <cellStyle name="C￥AØ_  FAB AIA¤  " xfId="2428" xr:uid="{00000000-0005-0000-0000-000091070000}"/>
    <cellStyle name="Ç¥ÁØ_´ë±¸¹ÌÁ¤¸®" xfId="2429" xr:uid="{00000000-0005-0000-0000-000092070000}"/>
    <cellStyle name="C￥AØ_¿μ¾÷CoE² " xfId="2430" xr:uid="{00000000-0005-0000-0000-000093070000}"/>
    <cellStyle name="Ç¥ÁØ_°­´ç (2)" xfId="2431" xr:uid="{00000000-0005-0000-0000-000094070000}"/>
    <cellStyle name="C￥AØ_¼oAI¼º " xfId="2432" xr:uid="{00000000-0005-0000-0000-000095070000}"/>
    <cellStyle name="Ç¥ÁØ_laroux" xfId="2433" xr:uid="{00000000-0005-0000-0000-000096070000}"/>
    <cellStyle name="C￥AØ_PERSONAL" xfId="2434" xr:uid="{00000000-0005-0000-0000-000097070000}"/>
    <cellStyle name="Calc Currency (0)" xfId="743" xr:uid="{00000000-0005-0000-0000-000098070000}"/>
    <cellStyle name="Calc Currency (0) 2" xfId="2435" xr:uid="{00000000-0005-0000-0000-000099070000}"/>
    <cellStyle name="Calculation" xfId="744" xr:uid="{00000000-0005-0000-0000-00009A070000}"/>
    <cellStyle name="Calculation 2" xfId="2436" xr:uid="{00000000-0005-0000-0000-00009B070000}"/>
    <cellStyle name="Calculation 2 2" xfId="2437" xr:uid="{00000000-0005-0000-0000-00009C070000}"/>
    <cellStyle name="Calculation 3" xfId="2438" xr:uid="{00000000-0005-0000-0000-00009D070000}"/>
    <cellStyle name="Calculation 4" xfId="2439" xr:uid="{00000000-0005-0000-0000-00009E070000}"/>
    <cellStyle name="category" xfId="656" xr:uid="{00000000-0005-0000-0000-00009F070000}"/>
    <cellStyle name="Check Cell" xfId="745" xr:uid="{00000000-0005-0000-0000-0000A0070000}"/>
    <cellStyle name="CIAIÆU¸μAⓒ" xfId="2440" xr:uid="{00000000-0005-0000-0000-0000A1070000}"/>
    <cellStyle name="ⓒo" xfId="2441" xr:uid="{00000000-0005-0000-0000-0000A2070000}"/>
    <cellStyle name="columns_array" xfId="2442" xr:uid="{00000000-0005-0000-0000-0000A3070000}"/>
    <cellStyle name="Comma" xfId="657" xr:uid="{00000000-0005-0000-0000-0000A4070000}"/>
    <cellStyle name="Comma [0]" xfId="2443" xr:uid="{00000000-0005-0000-0000-0000A5070000}"/>
    <cellStyle name="comma zerodec" xfId="658" xr:uid="{00000000-0005-0000-0000-0000A6070000}"/>
    <cellStyle name="Comma_ SG&amp;A Bridge" xfId="2444" xr:uid="{00000000-0005-0000-0000-0000A7070000}"/>
    <cellStyle name="Comma0" xfId="659" xr:uid="{00000000-0005-0000-0000-0000A8070000}"/>
    <cellStyle name="Copied" xfId="2445" xr:uid="{00000000-0005-0000-0000-0000A9070000}"/>
    <cellStyle name="Curren?_x0012_퐀_x0017_?" xfId="2446" xr:uid="{00000000-0005-0000-0000-0000AA070000}"/>
    <cellStyle name="Currency" xfId="661" xr:uid="{00000000-0005-0000-0000-0000AB070000}"/>
    <cellStyle name="Currency [0]" xfId="662" xr:uid="{00000000-0005-0000-0000-0000AC070000}"/>
    <cellStyle name="Currency_ SG&amp;A Bridge " xfId="663" xr:uid="{00000000-0005-0000-0000-0000AD070000}"/>
    <cellStyle name="Currency0" xfId="664" xr:uid="{00000000-0005-0000-0000-0000AE070000}"/>
    <cellStyle name="Currency1" xfId="665" xr:uid="{00000000-0005-0000-0000-0000AF070000}"/>
    <cellStyle name="Currenc緔ämud plant bolted_'98지하철1,2호선 구조물균열누수보수공사" xfId="660" xr:uid="{00000000-0005-0000-0000-0000B0070000}"/>
    <cellStyle name="cy_r1" xfId="666" xr:uid="{00000000-0005-0000-0000-0000B1070000}"/>
    <cellStyle name="Date" xfId="667" xr:uid="{00000000-0005-0000-0000-0000B2070000}"/>
    <cellStyle name="Dezimal [0]_Compiling Utility Macros" xfId="2447" xr:uid="{00000000-0005-0000-0000-0000B3070000}"/>
    <cellStyle name="Dezimal_Compiling Utility Macros" xfId="2448" xr:uid="{00000000-0005-0000-0000-0000B4070000}"/>
    <cellStyle name="Dollar (zero dec)" xfId="668" xr:uid="{00000000-0005-0000-0000-0000B5070000}"/>
    <cellStyle name="Entered" xfId="2449" xr:uid="{00000000-0005-0000-0000-0000B6070000}"/>
    <cellStyle name="Euro" xfId="2450" xr:uid="{00000000-0005-0000-0000-0000B7070000}"/>
    <cellStyle name="Explanatory Text" xfId="746" xr:uid="{00000000-0005-0000-0000-0000B8070000}"/>
    <cellStyle name="F2" xfId="669" xr:uid="{00000000-0005-0000-0000-0000B9070000}"/>
    <cellStyle name="F3" xfId="670" xr:uid="{00000000-0005-0000-0000-0000BA070000}"/>
    <cellStyle name="F4" xfId="671" xr:uid="{00000000-0005-0000-0000-0000BB070000}"/>
    <cellStyle name="F5" xfId="672" xr:uid="{00000000-0005-0000-0000-0000BC070000}"/>
    <cellStyle name="F6" xfId="673" xr:uid="{00000000-0005-0000-0000-0000BD070000}"/>
    <cellStyle name="F7" xfId="674" xr:uid="{00000000-0005-0000-0000-0000BE070000}"/>
    <cellStyle name="F8" xfId="675" xr:uid="{00000000-0005-0000-0000-0000BF070000}"/>
    <cellStyle name="F_x001b_Currency_Q2 FY96_1월회비내역 (2)" xfId="711" xr:uid="{00000000-0005-0000-0000-0000C0070000}"/>
    <cellStyle name="Fixed" xfId="676" xr:uid="{00000000-0005-0000-0000-0000C1070000}"/>
    <cellStyle name="Good" xfId="747" xr:uid="{00000000-0005-0000-0000-0000C2070000}"/>
    <cellStyle name="Grey" xfId="677" xr:uid="{00000000-0005-0000-0000-0000C3070000}"/>
    <cellStyle name="H1" xfId="678" xr:uid="{00000000-0005-0000-0000-0000C4070000}"/>
    <cellStyle name="H2" xfId="679" xr:uid="{00000000-0005-0000-0000-0000C5070000}"/>
    <cellStyle name="head" xfId="2451" xr:uid="{00000000-0005-0000-0000-0000C6070000}"/>
    <cellStyle name="head 1" xfId="2452" xr:uid="{00000000-0005-0000-0000-0000C7070000}"/>
    <cellStyle name="head 1-1" xfId="2453" xr:uid="{00000000-0005-0000-0000-0000C8070000}"/>
    <cellStyle name="HEADER" xfId="680" xr:uid="{00000000-0005-0000-0000-0000C9070000}"/>
    <cellStyle name="Header1" xfId="681" xr:uid="{00000000-0005-0000-0000-0000CA070000}"/>
    <cellStyle name="Header2" xfId="682" xr:uid="{00000000-0005-0000-0000-0000CB070000}"/>
    <cellStyle name="Header2 2" xfId="2454" xr:uid="{00000000-0005-0000-0000-0000CC070000}"/>
    <cellStyle name="Header2 2 2" xfId="2455" xr:uid="{00000000-0005-0000-0000-0000CD070000}"/>
    <cellStyle name="Header2 3" xfId="2456" xr:uid="{00000000-0005-0000-0000-0000CE070000}"/>
    <cellStyle name="Header2 4" xfId="2457" xr:uid="{00000000-0005-0000-0000-0000CF070000}"/>
    <cellStyle name="Heading 1" xfId="683" xr:uid="{00000000-0005-0000-0000-0000D0070000}"/>
    <cellStyle name="Heading 2" xfId="684" xr:uid="{00000000-0005-0000-0000-0000D1070000}"/>
    <cellStyle name="Heading 3" xfId="748" xr:uid="{00000000-0005-0000-0000-0000D2070000}"/>
    <cellStyle name="Heading 4" xfId="749" xr:uid="{00000000-0005-0000-0000-0000D3070000}"/>
    <cellStyle name="Heading1" xfId="685" xr:uid="{00000000-0005-0000-0000-0000D4070000}"/>
    <cellStyle name="Heading2" xfId="686" xr:uid="{00000000-0005-0000-0000-0000D5070000}"/>
    <cellStyle name="Helv8_PFD4.XLS" xfId="2458" xr:uid="{00000000-0005-0000-0000-0000D6070000}"/>
    <cellStyle name="Hyperlink_NEGS" xfId="2459" xr:uid="{00000000-0005-0000-0000-0000D7070000}"/>
    <cellStyle name="Input" xfId="750" xr:uid="{00000000-0005-0000-0000-0000D8070000}"/>
    <cellStyle name="Input [yellow]" xfId="687" xr:uid="{00000000-0005-0000-0000-0000D9070000}"/>
    <cellStyle name="Input [yellow] 2" xfId="2460" xr:uid="{00000000-0005-0000-0000-0000DA070000}"/>
    <cellStyle name="Input [yellow] 2 2" xfId="2461" xr:uid="{00000000-0005-0000-0000-0000DB070000}"/>
    <cellStyle name="Input [yellow] 3" xfId="2462" xr:uid="{00000000-0005-0000-0000-0000DC070000}"/>
    <cellStyle name="Input [yellow] 4" xfId="2463" xr:uid="{00000000-0005-0000-0000-0000DD070000}"/>
    <cellStyle name="Input 2" xfId="2464" xr:uid="{00000000-0005-0000-0000-0000DE070000}"/>
    <cellStyle name="Input 2 2" xfId="2465" xr:uid="{00000000-0005-0000-0000-0000DF070000}"/>
    <cellStyle name="Input 3" xfId="2466" xr:uid="{00000000-0005-0000-0000-0000E0070000}"/>
    <cellStyle name="Input 4" xfId="2467" xr:uid="{00000000-0005-0000-0000-0000E1070000}"/>
    <cellStyle name="Input_2분기정기선로검사결과(미입력분)-2" xfId="2468" xr:uid="{00000000-0005-0000-0000-0000E2070000}"/>
    <cellStyle name="kg" xfId="2469" xr:uid="{00000000-0005-0000-0000-0000E3070000}"/>
    <cellStyle name="L`" xfId="2470" xr:uid="{00000000-0005-0000-0000-0000E4070000}"/>
    <cellStyle name="Linked Cell" xfId="751" xr:uid="{00000000-0005-0000-0000-0000E5070000}"/>
    <cellStyle name="LongDesc" xfId="2471" xr:uid="{00000000-0005-0000-0000-0000E6070000}"/>
    <cellStyle name="M" xfId="2472" xr:uid="{00000000-0005-0000-0000-0000E7070000}"/>
    <cellStyle name="M2" xfId="2473" xr:uid="{00000000-0005-0000-0000-0000E8070000}"/>
    <cellStyle name="M3" xfId="2474" xr:uid="{00000000-0005-0000-0000-0000E9070000}"/>
    <cellStyle name="Milliers [0]_Arabian Spec" xfId="688" xr:uid="{00000000-0005-0000-0000-0000EA070000}"/>
    <cellStyle name="Milliers_Arabian Spec" xfId="689" xr:uid="{00000000-0005-0000-0000-0000EB070000}"/>
    <cellStyle name="Model" xfId="690" xr:uid="{00000000-0005-0000-0000-0000EC070000}"/>
    <cellStyle name="Mon?aire [0]_Arabian Spec" xfId="691" xr:uid="{00000000-0005-0000-0000-0000ED070000}"/>
    <cellStyle name="Mon?aire_Arabian Spec" xfId="692" xr:uid="{00000000-0005-0000-0000-0000EE070000}"/>
    <cellStyle name="MS Proofing Tools" xfId="2475" xr:uid="{00000000-0005-0000-0000-0000EF070000}"/>
    <cellStyle name="Neutral" xfId="752" xr:uid="{00000000-0005-0000-0000-0000F0070000}"/>
    <cellStyle name="no dec" xfId="2476" xr:uid="{00000000-0005-0000-0000-0000F1070000}"/>
    <cellStyle name="Normal - Style1" xfId="693" xr:uid="{00000000-0005-0000-0000-0000F2070000}"/>
    <cellStyle name="Normal - Style1 2" xfId="753" xr:uid="{00000000-0005-0000-0000-0000F3070000}"/>
    <cellStyle name="Normal - Style1 3" xfId="754" xr:uid="{00000000-0005-0000-0000-0000F4070000}"/>
    <cellStyle name="Normal - Style1 4" xfId="755" xr:uid="{00000000-0005-0000-0000-0000F5070000}"/>
    <cellStyle name="Normal - Style1 5" xfId="2477" xr:uid="{00000000-0005-0000-0000-0000F6070000}"/>
    <cellStyle name="Normal - Style1_김효성" xfId="2478" xr:uid="{00000000-0005-0000-0000-0000F7070000}"/>
    <cellStyle name="Normal - 유형1" xfId="756" xr:uid="{00000000-0005-0000-0000-0000F8070000}"/>
    <cellStyle name="Normal_ SG&amp;A Bridge " xfId="694" xr:uid="{00000000-0005-0000-0000-0000F9070000}"/>
    <cellStyle name="Note" xfId="757" xr:uid="{00000000-0005-0000-0000-0000FA070000}"/>
    <cellStyle name="Note 2" xfId="2479" xr:uid="{00000000-0005-0000-0000-0000FB070000}"/>
    <cellStyle name="Note 2 2" xfId="2480" xr:uid="{00000000-0005-0000-0000-0000FC070000}"/>
    <cellStyle name="Note 3" xfId="2481" xr:uid="{00000000-0005-0000-0000-0000FD070000}"/>
    <cellStyle name="Note 4" xfId="2482" xr:uid="{00000000-0005-0000-0000-0000FE070000}"/>
    <cellStyle name="N䁯rmal_MCOE Summary (5)_98선급금" xfId="2483" xr:uid="{00000000-0005-0000-0000-0000FF070000}"/>
    <cellStyle name="Œ…?æ맖?e [0.00]_laroux" xfId="2484" xr:uid="{00000000-0005-0000-0000-000000080000}"/>
    <cellStyle name="Œ…?æ맖?e_laroux" xfId="2485" xr:uid="{00000000-0005-0000-0000-000001080000}"/>
    <cellStyle name="oft Excel]_x000d__x000a_Comment=The open=/f lines load custom functions into the Paste Function list._x000d__x000a_Maximized=3_x000d__x000a_AutoFormat=" xfId="2486" xr:uid="{00000000-0005-0000-0000-000002080000}"/>
    <cellStyle name="oh" xfId="2487" xr:uid="{00000000-0005-0000-0000-000003080000}"/>
    <cellStyle name="Output" xfId="758" xr:uid="{00000000-0005-0000-0000-000004080000}"/>
    <cellStyle name="Output 2" xfId="2488" xr:uid="{00000000-0005-0000-0000-000005080000}"/>
    <cellStyle name="Output 2 2" xfId="2489" xr:uid="{00000000-0005-0000-0000-000006080000}"/>
    <cellStyle name="Output 3" xfId="2490" xr:uid="{00000000-0005-0000-0000-000007080000}"/>
    <cellStyle name="Output 4" xfId="2491" xr:uid="{00000000-0005-0000-0000-000008080000}"/>
    <cellStyle name="oux" xfId="712" xr:uid="{00000000-0005-0000-0000-000009080000}"/>
    <cellStyle name="Percent" xfId="695" xr:uid="{00000000-0005-0000-0000-00000A080000}"/>
    <cellStyle name="Percent [2]" xfId="696" xr:uid="{00000000-0005-0000-0000-00000B080000}"/>
    <cellStyle name="Percent_1.'09년 궤도보수업무용역 요청수량-개화산" xfId="759" xr:uid="{00000000-0005-0000-0000-00000C080000}"/>
    <cellStyle name="Released" xfId="2492" xr:uid="{00000000-0005-0000-0000-00000D080000}"/>
    <cellStyle name="RevList" xfId="2493" xr:uid="{00000000-0005-0000-0000-00000E080000}"/>
    <cellStyle name="rrency_laroux_4" xfId="697" xr:uid="{00000000-0005-0000-0000-00000F080000}"/>
    <cellStyle name="sh" xfId="2494" xr:uid="{00000000-0005-0000-0000-000010080000}"/>
    <cellStyle name="ssh" xfId="2495" xr:uid="{00000000-0005-0000-0000-000011080000}"/>
    <cellStyle name="Standard_Anpassen der Amortisation" xfId="2496" xr:uid="{00000000-0005-0000-0000-000012080000}"/>
    <cellStyle name="subhead" xfId="698" xr:uid="{00000000-0005-0000-0000-000013080000}"/>
    <cellStyle name="Subtotal" xfId="2497" xr:uid="{00000000-0005-0000-0000-000014080000}"/>
    <cellStyle name="Title" xfId="760" xr:uid="{00000000-0005-0000-0000-000015080000}"/>
    <cellStyle name="title [1]" xfId="2498" xr:uid="{00000000-0005-0000-0000-000016080000}"/>
    <cellStyle name="title [2]" xfId="2499" xr:uid="{00000000-0005-0000-0000-000017080000}"/>
    <cellStyle name="Title_수량산출서" xfId="2500" xr:uid="{00000000-0005-0000-0000-000018080000}"/>
    <cellStyle name="Total" xfId="699" xr:uid="{00000000-0005-0000-0000-000019080000}"/>
    <cellStyle name="Total 2" xfId="2501" xr:uid="{00000000-0005-0000-0000-00001A080000}"/>
    <cellStyle name="Total 2 2" xfId="2502" xr:uid="{00000000-0005-0000-0000-00001B080000}"/>
    <cellStyle name="Total 3" xfId="2503" xr:uid="{00000000-0005-0000-0000-00001C080000}"/>
    <cellStyle name="Total 4" xfId="2504" xr:uid="{00000000-0005-0000-0000-00001D080000}"/>
    <cellStyle name="UM" xfId="2505" xr:uid="{00000000-0005-0000-0000-00001E080000}"/>
    <cellStyle name="W?rung [0]_Compiling Utility Macros" xfId="2506" xr:uid="{00000000-0005-0000-0000-00001F080000}"/>
    <cellStyle name="W?rung_Compiling Utility Macros" xfId="2507" xr:uid="{00000000-0005-0000-0000-000020080000}"/>
    <cellStyle name="Warning Text" xfId="761" xr:uid="{00000000-0005-0000-0000-000021080000}"/>
    <cellStyle name="μU¿¡ ¿A´A CIAIÆU¸μAⓒ" xfId="2508" xr:uid="{00000000-0005-0000-0000-000022080000}"/>
    <cellStyle name="|?ドE" xfId="2509" xr:uid="{00000000-0005-0000-0000-000023080000}"/>
    <cellStyle name="강조색1 10" xfId="307" xr:uid="{00000000-0005-0000-0000-000024080000}"/>
    <cellStyle name="강조색1 11" xfId="308" xr:uid="{00000000-0005-0000-0000-000025080000}"/>
    <cellStyle name="강조색1 12" xfId="309" xr:uid="{00000000-0005-0000-0000-000026080000}"/>
    <cellStyle name="강조색1 13" xfId="310" xr:uid="{00000000-0005-0000-0000-000027080000}"/>
    <cellStyle name="강조색1 14" xfId="311" xr:uid="{00000000-0005-0000-0000-000028080000}"/>
    <cellStyle name="강조색1 2" xfId="312" xr:uid="{00000000-0005-0000-0000-000029080000}"/>
    <cellStyle name="강조색1 3" xfId="313" xr:uid="{00000000-0005-0000-0000-00002A080000}"/>
    <cellStyle name="강조색1 4" xfId="314" xr:uid="{00000000-0005-0000-0000-00002B080000}"/>
    <cellStyle name="강조색1 5" xfId="315" xr:uid="{00000000-0005-0000-0000-00002C080000}"/>
    <cellStyle name="강조색1 6" xfId="316" xr:uid="{00000000-0005-0000-0000-00002D080000}"/>
    <cellStyle name="강조색1 7" xfId="317" xr:uid="{00000000-0005-0000-0000-00002E080000}"/>
    <cellStyle name="강조색1 8" xfId="318" xr:uid="{00000000-0005-0000-0000-00002F080000}"/>
    <cellStyle name="강조색1 9" xfId="319" xr:uid="{00000000-0005-0000-0000-000030080000}"/>
    <cellStyle name="강조색2 10" xfId="320" xr:uid="{00000000-0005-0000-0000-000031080000}"/>
    <cellStyle name="강조색2 11" xfId="321" xr:uid="{00000000-0005-0000-0000-000032080000}"/>
    <cellStyle name="강조색2 12" xfId="322" xr:uid="{00000000-0005-0000-0000-000033080000}"/>
    <cellStyle name="강조색2 13" xfId="323" xr:uid="{00000000-0005-0000-0000-000034080000}"/>
    <cellStyle name="강조색2 14" xfId="324" xr:uid="{00000000-0005-0000-0000-000035080000}"/>
    <cellStyle name="강조색2 2" xfId="325" xr:uid="{00000000-0005-0000-0000-000036080000}"/>
    <cellStyle name="강조색2 3" xfId="326" xr:uid="{00000000-0005-0000-0000-000037080000}"/>
    <cellStyle name="강조색2 4" xfId="327" xr:uid="{00000000-0005-0000-0000-000038080000}"/>
    <cellStyle name="강조색2 5" xfId="328" xr:uid="{00000000-0005-0000-0000-000039080000}"/>
    <cellStyle name="강조색2 6" xfId="329" xr:uid="{00000000-0005-0000-0000-00003A080000}"/>
    <cellStyle name="강조색2 7" xfId="330" xr:uid="{00000000-0005-0000-0000-00003B080000}"/>
    <cellStyle name="강조색2 8" xfId="331" xr:uid="{00000000-0005-0000-0000-00003C080000}"/>
    <cellStyle name="강조색2 9" xfId="332" xr:uid="{00000000-0005-0000-0000-00003D080000}"/>
    <cellStyle name="강조색3 10" xfId="333" xr:uid="{00000000-0005-0000-0000-00003E080000}"/>
    <cellStyle name="강조색3 11" xfId="334" xr:uid="{00000000-0005-0000-0000-00003F080000}"/>
    <cellStyle name="강조색3 12" xfId="335" xr:uid="{00000000-0005-0000-0000-000040080000}"/>
    <cellStyle name="강조색3 13" xfId="336" xr:uid="{00000000-0005-0000-0000-000041080000}"/>
    <cellStyle name="강조색3 14" xfId="337" xr:uid="{00000000-0005-0000-0000-000042080000}"/>
    <cellStyle name="강조색3 2" xfId="338" xr:uid="{00000000-0005-0000-0000-000043080000}"/>
    <cellStyle name="강조색3 3" xfId="339" xr:uid="{00000000-0005-0000-0000-000044080000}"/>
    <cellStyle name="강조색3 4" xfId="340" xr:uid="{00000000-0005-0000-0000-000045080000}"/>
    <cellStyle name="강조색3 5" xfId="341" xr:uid="{00000000-0005-0000-0000-000046080000}"/>
    <cellStyle name="강조색3 6" xfId="342" xr:uid="{00000000-0005-0000-0000-000047080000}"/>
    <cellStyle name="강조색3 7" xfId="343" xr:uid="{00000000-0005-0000-0000-000048080000}"/>
    <cellStyle name="강조색3 8" xfId="344" xr:uid="{00000000-0005-0000-0000-000049080000}"/>
    <cellStyle name="강조색3 9" xfId="345" xr:uid="{00000000-0005-0000-0000-00004A080000}"/>
    <cellStyle name="강조색4 10" xfId="346" xr:uid="{00000000-0005-0000-0000-00004B080000}"/>
    <cellStyle name="강조색4 11" xfId="347" xr:uid="{00000000-0005-0000-0000-00004C080000}"/>
    <cellStyle name="강조색4 12" xfId="348" xr:uid="{00000000-0005-0000-0000-00004D080000}"/>
    <cellStyle name="강조색4 13" xfId="349" xr:uid="{00000000-0005-0000-0000-00004E080000}"/>
    <cellStyle name="강조색4 14" xfId="350" xr:uid="{00000000-0005-0000-0000-00004F080000}"/>
    <cellStyle name="강조색4 2" xfId="351" xr:uid="{00000000-0005-0000-0000-000050080000}"/>
    <cellStyle name="강조색4 3" xfId="352" xr:uid="{00000000-0005-0000-0000-000051080000}"/>
    <cellStyle name="강조색4 4" xfId="353" xr:uid="{00000000-0005-0000-0000-000052080000}"/>
    <cellStyle name="강조색4 5" xfId="354" xr:uid="{00000000-0005-0000-0000-000053080000}"/>
    <cellStyle name="강조색4 6" xfId="355" xr:uid="{00000000-0005-0000-0000-000054080000}"/>
    <cellStyle name="강조색4 7" xfId="356" xr:uid="{00000000-0005-0000-0000-000055080000}"/>
    <cellStyle name="강조색4 8" xfId="357" xr:uid="{00000000-0005-0000-0000-000056080000}"/>
    <cellStyle name="강조색4 9" xfId="358" xr:uid="{00000000-0005-0000-0000-000057080000}"/>
    <cellStyle name="강조색5 10" xfId="359" xr:uid="{00000000-0005-0000-0000-000058080000}"/>
    <cellStyle name="강조색5 11" xfId="360" xr:uid="{00000000-0005-0000-0000-000059080000}"/>
    <cellStyle name="강조색5 12" xfId="361" xr:uid="{00000000-0005-0000-0000-00005A080000}"/>
    <cellStyle name="강조색5 13" xfId="362" xr:uid="{00000000-0005-0000-0000-00005B080000}"/>
    <cellStyle name="강조색5 14" xfId="363" xr:uid="{00000000-0005-0000-0000-00005C080000}"/>
    <cellStyle name="강조색5 2" xfId="364" xr:uid="{00000000-0005-0000-0000-00005D080000}"/>
    <cellStyle name="강조색5 3" xfId="365" xr:uid="{00000000-0005-0000-0000-00005E080000}"/>
    <cellStyle name="강조색5 4" xfId="366" xr:uid="{00000000-0005-0000-0000-00005F080000}"/>
    <cellStyle name="강조색5 5" xfId="367" xr:uid="{00000000-0005-0000-0000-000060080000}"/>
    <cellStyle name="강조색5 6" xfId="368" xr:uid="{00000000-0005-0000-0000-000061080000}"/>
    <cellStyle name="강조색5 7" xfId="369" xr:uid="{00000000-0005-0000-0000-000062080000}"/>
    <cellStyle name="강조색5 8" xfId="370" xr:uid="{00000000-0005-0000-0000-000063080000}"/>
    <cellStyle name="강조색5 9" xfId="371" xr:uid="{00000000-0005-0000-0000-000064080000}"/>
    <cellStyle name="강조색6 10" xfId="372" xr:uid="{00000000-0005-0000-0000-000065080000}"/>
    <cellStyle name="강조색6 11" xfId="373" xr:uid="{00000000-0005-0000-0000-000066080000}"/>
    <cellStyle name="강조색6 12" xfId="374" xr:uid="{00000000-0005-0000-0000-000067080000}"/>
    <cellStyle name="강조색6 13" xfId="375" xr:uid="{00000000-0005-0000-0000-000068080000}"/>
    <cellStyle name="강조색6 14" xfId="376" xr:uid="{00000000-0005-0000-0000-000069080000}"/>
    <cellStyle name="강조색6 2" xfId="377" xr:uid="{00000000-0005-0000-0000-00006A080000}"/>
    <cellStyle name="강조색6 3" xfId="378" xr:uid="{00000000-0005-0000-0000-00006B080000}"/>
    <cellStyle name="강조색6 4" xfId="379" xr:uid="{00000000-0005-0000-0000-00006C080000}"/>
    <cellStyle name="강조색6 5" xfId="380" xr:uid="{00000000-0005-0000-0000-00006D080000}"/>
    <cellStyle name="강조색6 6" xfId="381" xr:uid="{00000000-0005-0000-0000-00006E080000}"/>
    <cellStyle name="강조색6 7" xfId="382" xr:uid="{00000000-0005-0000-0000-00006F080000}"/>
    <cellStyle name="강조색6 8" xfId="383" xr:uid="{00000000-0005-0000-0000-000070080000}"/>
    <cellStyle name="강조색6 9" xfId="384" xr:uid="{00000000-0005-0000-0000-000071080000}"/>
    <cellStyle name="경고문 10" xfId="385" xr:uid="{00000000-0005-0000-0000-000072080000}"/>
    <cellStyle name="경고문 11" xfId="386" xr:uid="{00000000-0005-0000-0000-000073080000}"/>
    <cellStyle name="경고문 12" xfId="387" xr:uid="{00000000-0005-0000-0000-000074080000}"/>
    <cellStyle name="경고문 13" xfId="388" xr:uid="{00000000-0005-0000-0000-000075080000}"/>
    <cellStyle name="경고문 14" xfId="389" xr:uid="{00000000-0005-0000-0000-000076080000}"/>
    <cellStyle name="경고문 2" xfId="390" xr:uid="{00000000-0005-0000-0000-000077080000}"/>
    <cellStyle name="경고문 3" xfId="391" xr:uid="{00000000-0005-0000-0000-000078080000}"/>
    <cellStyle name="경고문 4" xfId="392" xr:uid="{00000000-0005-0000-0000-000079080000}"/>
    <cellStyle name="경고문 5" xfId="393" xr:uid="{00000000-0005-0000-0000-00007A080000}"/>
    <cellStyle name="경고문 6" xfId="394" xr:uid="{00000000-0005-0000-0000-00007B080000}"/>
    <cellStyle name="경고문 7" xfId="395" xr:uid="{00000000-0005-0000-0000-00007C080000}"/>
    <cellStyle name="경고문 8" xfId="396" xr:uid="{00000000-0005-0000-0000-00007D080000}"/>
    <cellStyle name="경고문 9" xfId="397" xr:uid="{00000000-0005-0000-0000-00007E080000}"/>
    <cellStyle name="계산 10" xfId="398" xr:uid="{00000000-0005-0000-0000-00007F080000}"/>
    <cellStyle name="계산 11" xfId="399" xr:uid="{00000000-0005-0000-0000-000080080000}"/>
    <cellStyle name="계산 12" xfId="400" xr:uid="{00000000-0005-0000-0000-000081080000}"/>
    <cellStyle name="계산 13" xfId="401" xr:uid="{00000000-0005-0000-0000-000082080000}"/>
    <cellStyle name="계산 14" xfId="402" xr:uid="{00000000-0005-0000-0000-000083080000}"/>
    <cellStyle name="계산 2" xfId="403" xr:uid="{00000000-0005-0000-0000-000084080000}"/>
    <cellStyle name="계산 2 2" xfId="2510" xr:uid="{00000000-0005-0000-0000-000085080000}"/>
    <cellStyle name="계산 3" xfId="404" xr:uid="{00000000-0005-0000-0000-000086080000}"/>
    <cellStyle name="계산 4" xfId="405" xr:uid="{00000000-0005-0000-0000-000087080000}"/>
    <cellStyle name="계산 5" xfId="406" xr:uid="{00000000-0005-0000-0000-000088080000}"/>
    <cellStyle name="계산 6" xfId="407" xr:uid="{00000000-0005-0000-0000-000089080000}"/>
    <cellStyle name="계산 7" xfId="408" xr:uid="{00000000-0005-0000-0000-00008A080000}"/>
    <cellStyle name="계산 8" xfId="409" xr:uid="{00000000-0005-0000-0000-00008B080000}"/>
    <cellStyle name="계산 9" xfId="410" xr:uid="{00000000-0005-0000-0000-00008C080000}"/>
    <cellStyle name="고정소숫점" xfId="411" xr:uid="{00000000-0005-0000-0000-00008D080000}"/>
    <cellStyle name="고정출력1" xfId="412" xr:uid="{00000000-0005-0000-0000-00008E080000}"/>
    <cellStyle name="고정출력2" xfId="413" xr:uid="{00000000-0005-0000-0000-00008F080000}"/>
    <cellStyle name="공사원가계산서(조경)" xfId="2511" xr:uid="{00000000-0005-0000-0000-000090080000}"/>
    <cellStyle name="공종" xfId="2512" xr:uid="{00000000-0005-0000-0000-000091080000}"/>
    <cellStyle name="咬訌裝?INCOM1" xfId="2513" xr:uid="{00000000-0005-0000-0000-000092080000}"/>
    <cellStyle name="咬訌裝?INCOM10" xfId="2514" xr:uid="{00000000-0005-0000-0000-000093080000}"/>
    <cellStyle name="咬訌裝?INCOM2" xfId="2515" xr:uid="{00000000-0005-0000-0000-000094080000}"/>
    <cellStyle name="咬訌裝?INCOM3" xfId="2516" xr:uid="{00000000-0005-0000-0000-000095080000}"/>
    <cellStyle name="咬訌裝?INCOM4" xfId="2517" xr:uid="{00000000-0005-0000-0000-000096080000}"/>
    <cellStyle name="咬訌裝?INCOM5" xfId="2518" xr:uid="{00000000-0005-0000-0000-000097080000}"/>
    <cellStyle name="咬訌裝?INCOM6" xfId="2519" xr:uid="{00000000-0005-0000-0000-000098080000}"/>
    <cellStyle name="咬訌裝?INCOM7" xfId="2520" xr:uid="{00000000-0005-0000-0000-000099080000}"/>
    <cellStyle name="咬訌裝?INCOM8" xfId="2521" xr:uid="{00000000-0005-0000-0000-00009A080000}"/>
    <cellStyle name="咬訌裝?INCOM9" xfId="2522" xr:uid="{00000000-0005-0000-0000-00009B080000}"/>
    <cellStyle name="咬訌裝?PRIB11" xfId="2523" xr:uid="{00000000-0005-0000-0000-00009C080000}"/>
    <cellStyle name="구조물균열누수보수공사" xfId="414" xr:uid="{00000000-0005-0000-0000-00009D080000}"/>
    <cellStyle name="끼_x0001_?" xfId="2524" xr:uid="{00000000-0005-0000-0000-00009E080000}"/>
    <cellStyle name="나쁨 10" xfId="415" xr:uid="{00000000-0005-0000-0000-00009F080000}"/>
    <cellStyle name="나쁨 11" xfId="416" xr:uid="{00000000-0005-0000-0000-0000A0080000}"/>
    <cellStyle name="나쁨 12" xfId="417" xr:uid="{00000000-0005-0000-0000-0000A1080000}"/>
    <cellStyle name="나쁨 13" xfId="418" xr:uid="{00000000-0005-0000-0000-0000A2080000}"/>
    <cellStyle name="나쁨 14" xfId="419" xr:uid="{00000000-0005-0000-0000-0000A3080000}"/>
    <cellStyle name="나쁨 2" xfId="420" xr:uid="{00000000-0005-0000-0000-0000A4080000}"/>
    <cellStyle name="나쁨 3" xfId="421" xr:uid="{00000000-0005-0000-0000-0000A5080000}"/>
    <cellStyle name="나쁨 4" xfId="422" xr:uid="{00000000-0005-0000-0000-0000A6080000}"/>
    <cellStyle name="나쁨 5" xfId="423" xr:uid="{00000000-0005-0000-0000-0000A7080000}"/>
    <cellStyle name="나쁨 6" xfId="424" xr:uid="{00000000-0005-0000-0000-0000A8080000}"/>
    <cellStyle name="나쁨 7" xfId="425" xr:uid="{00000000-0005-0000-0000-0000A9080000}"/>
    <cellStyle name="나쁨 8" xfId="426" xr:uid="{00000000-0005-0000-0000-0000AA080000}"/>
    <cellStyle name="나쁨 9" xfId="427" xr:uid="{00000000-0005-0000-0000-0000AB080000}"/>
    <cellStyle name="날짜" xfId="428" xr:uid="{00000000-0005-0000-0000-0000AC080000}"/>
    <cellStyle name="내역" xfId="2525" xr:uid="{00000000-0005-0000-0000-0000AD080000}"/>
    <cellStyle name="내역서" xfId="429" xr:uid="{00000000-0005-0000-0000-0000AE080000}"/>
    <cellStyle name="네모제목" xfId="2526" xr:uid="{00000000-0005-0000-0000-0000AF080000}"/>
    <cellStyle name="단위" xfId="2527" xr:uid="{00000000-0005-0000-0000-0000B0080000}"/>
    <cellStyle name="달러" xfId="430" xr:uid="{00000000-0005-0000-0000-0000B1080000}"/>
    <cellStyle name="뒤에 오는 하이퍼링크_.도상보고용xls" xfId="762" xr:uid="{00000000-0005-0000-0000-0000B2080000}"/>
    <cellStyle name="똿뗦먛귟 [0.00]_laroux" xfId="2528" xr:uid="{00000000-0005-0000-0000-0000B3080000}"/>
    <cellStyle name="똿뗦먛귟_laroux" xfId="2529" xr:uid="{00000000-0005-0000-0000-0000B4080000}"/>
    <cellStyle name="메모 10" xfId="431" xr:uid="{00000000-0005-0000-0000-0000B5080000}"/>
    <cellStyle name="메모 11" xfId="432" xr:uid="{00000000-0005-0000-0000-0000B6080000}"/>
    <cellStyle name="메모 12" xfId="433" xr:uid="{00000000-0005-0000-0000-0000B7080000}"/>
    <cellStyle name="메모 13" xfId="434" xr:uid="{00000000-0005-0000-0000-0000B8080000}"/>
    <cellStyle name="메모 14" xfId="435" xr:uid="{00000000-0005-0000-0000-0000B9080000}"/>
    <cellStyle name="메모 2" xfId="436" xr:uid="{00000000-0005-0000-0000-0000BA080000}"/>
    <cellStyle name="메모 2 2" xfId="2530" xr:uid="{00000000-0005-0000-0000-0000BB080000}"/>
    <cellStyle name="메모 3" xfId="437" xr:uid="{00000000-0005-0000-0000-0000BC080000}"/>
    <cellStyle name="메모 4" xfId="438" xr:uid="{00000000-0005-0000-0000-0000BD080000}"/>
    <cellStyle name="메모 5" xfId="439" xr:uid="{00000000-0005-0000-0000-0000BE080000}"/>
    <cellStyle name="메모 6" xfId="440" xr:uid="{00000000-0005-0000-0000-0000BF080000}"/>
    <cellStyle name="메모 7" xfId="441" xr:uid="{00000000-0005-0000-0000-0000C0080000}"/>
    <cellStyle name="메모 8" xfId="442" xr:uid="{00000000-0005-0000-0000-0000C1080000}"/>
    <cellStyle name="메모 9" xfId="443" xr:uid="{00000000-0005-0000-0000-0000C2080000}"/>
    <cellStyle name="물품명세" xfId="2531" xr:uid="{00000000-0005-0000-0000-0000C3080000}"/>
    <cellStyle name="믅됞 [0.00]_laroux" xfId="2532" xr:uid="{00000000-0005-0000-0000-0000C4080000}"/>
    <cellStyle name="믅됞_laroux" xfId="2533" xr:uid="{00000000-0005-0000-0000-0000C5080000}"/>
    <cellStyle name="배분" xfId="2534" xr:uid="{00000000-0005-0000-0000-0000C6080000}"/>
    <cellStyle name="백" xfId="2535" xr:uid="{00000000-0005-0000-0000-0000C7080000}"/>
    <cellStyle name="백_Book1" xfId="2536" xr:uid="{00000000-0005-0000-0000-0000C8080000}"/>
    <cellStyle name="백_기성청구(첨부양식)" xfId="2537" xr:uid="{00000000-0005-0000-0000-0000C9080000}"/>
    <cellStyle name="백_수량산출서" xfId="2538" xr:uid="{00000000-0005-0000-0000-0000CA080000}"/>
    <cellStyle name="백_우수1(변경)" xfId="2539" xr:uid="{00000000-0005-0000-0000-0000CB080000}"/>
    <cellStyle name="백_일위대가" xfId="2540" xr:uid="{00000000-0005-0000-0000-0000CC080000}"/>
    <cellStyle name="백분율 [△1]" xfId="2541" xr:uid="{00000000-0005-0000-0000-0000CD080000}"/>
    <cellStyle name="백분율 [△2]" xfId="2542" xr:uid="{00000000-0005-0000-0000-0000CE080000}"/>
    <cellStyle name="백분율 [0]" xfId="2543" xr:uid="{00000000-0005-0000-0000-0000CF080000}"/>
    <cellStyle name="백분율 [2]" xfId="2544" xr:uid="{00000000-0005-0000-0000-0000D0080000}"/>
    <cellStyle name="백분율 2" xfId="701" xr:uid="{00000000-0005-0000-0000-0000D1080000}"/>
    <cellStyle name="백분율 2 2" xfId="763" xr:uid="{00000000-0005-0000-0000-0000D2080000}"/>
    <cellStyle name="백분율 2 3" xfId="2755" xr:uid="{00000000-0005-0000-0000-0000D3080000}"/>
    <cellStyle name="백분율［△1］" xfId="2545" xr:uid="{00000000-0005-0000-0000-0000D4080000}"/>
    <cellStyle name="백분율［△2］" xfId="2546" xr:uid="{00000000-0005-0000-0000-0000D5080000}"/>
    <cellStyle name="보통 10" xfId="444" xr:uid="{00000000-0005-0000-0000-0000D6080000}"/>
    <cellStyle name="보통 11" xfId="445" xr:uid="{00000000-0005-0000-0000-0000D7080000}"/>
    <cellStyle name="보통 12" xfId="446" xr:uid="{00000000-0005-0000-0000-0000D8080000}"/>
    <cellStyle name="보통 13" xfId="447" xr:uid="{00000000-0005-0000-0000-0000D9080000}"/>
    <cellStyle name="보통 14" xfId="448" xr:uid="{00000000-0005-0000-0000-0000DA080000}"/>
    <cellStyle name="보통 2" xfId="449" xr:uid="{00000000-0005-0000-0000-0000DB080000}"/>
    <cellStyle name="보통 3" xfId="450" xr:uid="{00000000-0005-0000-0000-0000DC080000}"/>
    <cellStyle name="보통 4" xfId="451" xr:uid="{00000000-0005-0000-0000-0000DD080000}"/>
    <cellStyle name="보통 5" xfId="452" xr:uid="{00000000-0005-0000-0000-0000DE080000}"/>
    <cellStyle name="보통 6" xfId="453" xr:uid="{00000000-0005-0000-0000-0000DF080000}"/>
    <cellStyle name="보통 7" xfId="454" xr:uid="{00000000-0005-0000-0000-0000E0080000}"/>
    <cellStyle name="보통 8" xfId="455" xr:uid="{00000000-0005-0000-0000-0000E1080000}"/>
    <cellStyle name="보통 9" xfId="456" xr:uid="{00000000-0005-0000-0000-0000E2080000}"/>
    <cellStyle name="뷭?" xfId="2547" xr:uid="{00000000-0005-0000-0000-0000E3080000}"/>
    <cellStyle name="빨간색" xfId="2548" xr:uid="{00000000-0005-0000-0000-0000E4080000}"/>
    <cellStyle name="常规_06-08年2号线备品备件三年采购规划" xfId="2549" xr:uid="{00000000-0005-0000-0000-0000E5080000}"/>
    <cellStyle name="선택영역의 가운데로" xfId="2550" xr:uid="{00000000-0005-0000-0000-0000E6080000}"/>
    <cellStyle name="설계서" xfId="2551" xr:uid="{00000000-0005-0000-0000-0000E7080000}"/>
    <cellStyle name="설명 텍스트 10" xfId="457" xr:uid="{00000000-0005-0000-0000-0000E8080000}"/>
    <cellStyle name="설명 텍스트 11" xfId="458" xr:uid="{00000000-0005-0000-0000-0000E9080000}"/>
    <cellStyle name="설명 텍스트 12" xfId="459" xr:uid="{00000000-0005-0000-0000-0000EA080000}"/>
    <cellStyle name="설명 텍스트 13" xfId="460" xr:uid="{00000000-0005-0000-0000-0000EB080000}"/>
    <cellStyle name="설명 텍스트 14" xfId="461" xr:uid="{00000000-0005-0000-0000-0000EC080000}"/>
    <cellStyle name="설명 텍스트 2" xfId="462" xr:uid="{00000000-0005-0000-0000-0000ED080000}"/>
    <cellStyle name="설명 텍스트 3" xfId="463" xr:uid="{00000000-0005-0000-0000-0000EE080000}"/>
    <cellStyle name="설명 텍스트 4" xfId="464" xr:uid="{00000000-0005-0000-0000-0000EF080000}"/>
    <cellStyle name="설명 텍스트 5" xfId="465" xr:uid="{00000000-0005-0000-0000-0000F0080000}"/>
    <cellStyle name="설명 텍스트 6" xfId="466" xr:uid="{00000000-0005-0000-0000-0000F1080000}"/>
    <cellStyle name="설명 텍스트 7" xfId="467" xr:uid="{00000000-0005-0000-0000-0000F2080000}"/>
    <cellStyle name="설명 텍스트 8" xfId="468" xr:uid="{00000000-0005-0000-0000-0000F3080000}"/>
    <cellStyle name="설명 텍스트 9" xfId="469" xr:uid="{00000000-0005-0000-0000-0000F4080000}"/>
    <cellStyle name="셀 정리" xfId="2552" xr:uid="{00000000-0005-0000-0000-0000F5080000}"/>
    <cellStyle name="셀 확인 10" xfId="470" xr:uid="{00000000-0005-0000-0000-0000F6080000}"/>
    <cellStyle name="셀 확인 11" xfId="471" xr:uid="{00000000-0005-0000-0000-0000F7080000}"/>
    <cellStyle name="셀 확인 12" xfId="472" xr:uid="{00000000-0005-0000-0000-0000F8080000}"/>
    <cellStyle name="셀 확인 13" xfId="473" xr:uid="{00000000-0005-0000-0000-0000F9080000}"/>
    <cellStyle name="셀 확인 14" xfId="474" xr:uid="{00000000-0005-0000-0000-0000FA080000}"/>
    <cellStyle name="셀 확인 2" xfId="475" xr:uid="{00000000-0005-0000-0000-0000FB080000}"/>
    <cellStyle name="셀 확인 3" xfId="476" xr:uid="{00000000-0005-0000-0000-0000FC080000}"/>
    <cellStyle name="셀 확인 4" xfId="477" xr:uid="{00000000-0005-0000-0000-0000FD080000}"/>
    <cellStyle name="셀 확인 5" xfId="478" xr:uid="{00000000-0005-0000-0000-0000FE080000}"/>
    <cellStyle name="셀 확인 6" xfId="479" xr:uid="{00000000-0005-0000-0000-0000FF080000}"/>
    <cellStyle name="셀 확인 7" xfId="480" xr:uid="{00000000-0005-0000-0000-000000090000}"/>
    <cellStyle name="셀 확인 8" xfId="481" xr:uid="{00000000-0005-0000-0000-000001090000}"/>
    <cellStyle name="셀 확인 9" xfId="482" xr:uid="{00000000-0005-0000-0000-000002090000}"/>
    <cellStyle name="소숫점0" xfId="483" xr:uid="{00000000-0005-0000-0000-000003090000}"/>
    <cellStyle name="소숫점3" xfId="484" xr:uid="{00000000-0005-0000-0000-000004090000}"/>
    <cellStyle name="수량1" xfId="2553" xr:uid="{00000000-0005-0000-0000-000005090000}"/>
    <cellStyle name="수목명" xfId="2554" xr:uid="{00000000-0005-0000-0000-000006090000}"/>
    <cellStyle name="숫자" xfId="485" xr:uid="{00000000-0005-0000-0000-000007090000}"/>
    <cellStyle name="숫자 2" xfId="2555" xr:uid="{00000000-0005-0000-0000-000008090000}"/>
    <cellStyle name="숫자 2 2" xfId="2556" xr:uid="{00000000-0005-0000-0000-000009090000}"/>
    <cellStyle name="숫자 3" xfId="2557" xr:uid="{00000000-0005-0000-0000-00000A090000}"/>
    <cellStyle name="숫자 4" xfId="2558" xr:uid="{00000000-0005-0000-0000-00000B090000}"/>
    <cellStyle name="숫자(R)" xfId="486" xr:uid="{00000000-0005-0000-0000-00000C090000}"/>
    <cellStyle name="쉼표 [0]" xfId="487" builtinId="6"/>
    <cellStyle name="쉼표 [0] 10" xfId="2559" xr:uid="{00000000-0005-0000-0000-00000E090000}"/>
    <cellStyle name="쉼표 [0] 11" xfId="2560" xr:uid="{00000000-0005-0000-0000-00000F090000}"/>
    <cellStyle name="쉼표 [0] 12" xfId="2561" xr:uid="{00000000-0005-0000-0000-000010090000}"/>
    <cellStyle name="쉼표 [0] 12 2" xfId="2562" xr:uid="{00000000-0005-0000-0000-000011090000}"/>
    <cellStyle name="쉼표 [0] 12 2 2" xfId="2563" xr:uid="{00000000-0005-0000-0000-000012090000}"/>
    <cellStyle name="쉼표 [0] 12 2 3" xfId="2747" xr:uid="{00000000-0005-0000-0000-000013090000}"/>
    <cellStyle name="쉼표 [0] 12 3" xfId="2564" xr:uid="{00000000-0005-0000-0000-000014090000}"/>
    <cellStyle name="쉼표 [0] 12 4" xfId="2565" xr:uid="{00000000-0005-0000-0000-000015090000}"/>
    <cellStyle name="쉼표 [0] 13" xfId="2566" xr:uid="{00000000-0005-0000-0000-000016090000}"/>
    <cellStyle name="쉼표 [0] 2" xfId="488" xr:uid="{00000000-0005-0000-0000-000017090000}"/>
    <cellStyle name="쉼표 [0] 2 2" xfId="702" xr:uid="{00000000-0005-0000-0000-000018090000}"/>
    <cellStyle name="쉼표 [0] 2 2 2" xfId="2567" xr:uid="{00000000-0005-0000-0000-000019090000}"/>
    <cellStyle name="쉼표 [0] 2 3" xfId="764" xr:uid="{00000000-0005-0000-0000-00001A090000}"/>
    <cellStyle name="쉼표 [0] 2 4" xfId="2568" xr:uid="{00000000-0005-0000-0000-00001B090000}"/>
    <cellStyle name="쉼표 [0] 2 5" xfId="2569" xr:uid="{00000000-0005-0000-0000-00001C090000}"/>
    <cellStyle name="쉼표 [0] 2 6" xfId="2570" xr:uid="{00000000-0005-0000-0000-00001D090000}"/>
    <cellStyle name="쉼표 [0] 2 7" xfId="2571" xr:uid="{00000000-0005-0000-0000-00001E090000}"/>
    <cellStyle name="쉼표 [0] 2 8" xfId="2756" xr:uid="{00000000-0005-0000-0000-00001F090000}"/>
    <cellStyle name="쉼표 [0] 2_궤도보수업무용역작업계획서(변경3차'08.5.22)-우신" xfId="703" xr:uid="{00000000-0005-0000-0000-000020090000}"/>
    <cellStyle name="쉼표 [0] 3" xfId="489" xr:uid="{00000000-0005-0000-0000-000021090000}"/>
    <cellStyle name="쉼표 [0] 3 2" xfId="2572" xr:uid="{00000000-0005-0000-0000-000022090000}"/>
    <cellStyle name="쉼표 [0] 4" xfId="765" xr:uid="{00000000-0005-0000-0000-000023090000}"/>
    <cellStyle name="쉼표 [0] 4 2" xfId="2573" xr:uid="{00000000-0005-0000-0000-000024090000}"/>
    <cellStyle name="쉼표 [0] 4 3" xfId="2574" xr:uid="{00000000-0005-0000-0000-000025090000}"/>
    <cellStyle name="쉼표 [0] 4 3 2" xfId="2575" xr:uid="{00000000-0005-0000-0000-000026090000}"/>
    <cellStyle name="쉼표 [0] 4 3 3" xfId="2576" xr:uid="{00000000-0005-0000-0000-000027090000}"/>
    <cellStyle name="쉼표 [0] 5" xfId="766" xr:uid="{00000000-0005-0000-0000-000028090000}"/>
    <cellStyle name="쉼표 [0] 5 2" xfId="767" xr:uid="{00000000-0005-0000-0000-000029090000}"/>
    <cellStyle name="쉼표 [0] 6" xfId="819" xr:uid="{00000000-0005-0000-0000-00002A090000}"/>
    <cellStyle name="쉼표 [0] 7" xfId="2577" xr:uid="{00000000-0005-0000-0000-00002B090000}"/>
    <cellStyle name="쉼표 [0] 8" xfId="2578" xr:uid="{00000000-0005-0000-0000-00002C090000}"/>
    <cellStyle name="쉼표 [0] 9" xfId="2579" xr:uid="{00000000-0005-0000-0000-00002D090000}"/>
    <cellStyle name="쉼표 [0] 9 2" xfId="2580" xr:uid="{00000000-0005-0000-0000-00002E090000}"/>
    <cellStyle name="쉼표 [0]_03년설계(2)" xfId="490" xr:uid="{00000000-0005-0000-0000-00002F090000}"/>
    <cellStyle name="쉼표 [0]_07궤도공사(보1)" xfId="491" xr:uid="{00000000-0005-0000-0000-000030090000}"/>
    <cellStyle name="쉼표 2" xfId="2581" xr:uid="{00000000-0005-0000-0000-000033090000}"/>
    <cellStyle name="스타일 1" xfId="492" xr:uid="{00000000-0005-0000-0000-000034090000}"/>
    <cellStyle name="스타일 1 2" xfId="2582" xr:uid="{00000000-0005-0000-0000-000035090000}"/>
    <cellStyle name="스타일 2" xfId="493" xr:uid="{00000000-0005-0000-0000-000036090000}"/>
    <cellStyle name="스타일 3" xfId="494" xr:uid="{00000000-0005-0000-0000-000037090000}"/>
    <cellStyle name="스타일 4" xfId="495" xr:uid="{00000000-0005-0000-0000-000038090000}"/>
    <cellStyle name="스타일 5" xfId="768" xr:uid="{00000000-0005-0000-0000-000039090000}"/>
    <cellStyle name="스타일 6" xfId="769" xr:uid="{00000000-0005-0000-0000-00003A090000}"/>
    <cellStyle name="안건회계법인" xfId="770" xr:uid="{00000000-0005-0000-0000-00003B090000}"/>
    <cellStyle name="연결된 셀 10" xfId="496" xr:uid="{00000000-0005-0000-0000-00003C090000}"/>
    <cellStyle name="연결된 셀 11" xfId="497" xr:uid="{00000000-0005-0000-0000-00003D090000}"/>
    <cellStyle name="연결된 셀 12" xfId="498" xr:uid="{00000000-0005-0000-0000-00003E090000}"/>
    <cellStyle name="연결된 셀 13" xfId="499" xr:uid="{00000000-0005-0000-0000-00003F090000}"/>
    <cellStyle name="연결된 셀 14" xfId="500" xr:uid="{00000000-0005-0000-0000-000040090000}"/>
    <cellStyle name="연결된 셀 2" xfId="501" xr:uid="{00000000-0005-0000-0000-000041090000}"/>
    <cellStyle name="연결된 셀 3" xfId="502" xr:uid="{00000000-0005-0000-0000-000042090000}"/>
    <cellStyle name="연결된 셀 4" xfId="503" xr:uid="{00000000-0005-0000-0000-000043090000}"/>
    <cellStyle name="연결된 셀 5" xfId="504" xr:uid="{00000000-0005-0000-0000-000044090000}"/>
    <cellStyle name="연결된 셀 6" xfId="505" xr:uid="{00000000-0005-0000-0000-000045090000}"/>
    <cellStyle name="연결된 셀 7" xfId="506" xr:uid="{00000000-0005-0000-0000-000046090000}"/>
    <cellStyle name="연결된 셀 8" xfId="507" xr:uid="{00000000-0005-0000-0000-000047090000}"/>
    <cellStyle name="연결된 셀 9" xfId="508" xr:uid="{00000000-0005-0000-0000-000048090000}"/>
    <cellStyle name="열어본 하이퍼링크" xfId="509" xr:uid="{00000000-0005-0000-0000-000049090000}"/>
    <cellStyle name="예제" xfId="510" xr:uid="{00000000-0005-0000-0000-00004A090000}"/>
    <cellStyle name="왼쪽2" xfId="2583" xr:uid="{00000000-0005-0000-0000-00004B090000}"/>
    <cellStyle name="요약 10" xfId="511" xr:uid="{00000000-0005-0000-0000-00004C090000}"/>
    <cellStyle name="요약 11" xfId="512" xr:uid="{00000000-0005-0000-0000-00004D090000}"/>
    <cellStyle name="요약 12" xfId="513" xr:uid="{00000000-0005-0000-0000-00004E090000}"/>
    <cellStyle name="요약 13" xfId="514" xr:uid="{00000000-0005-0000-0000-00004F090000}"/>
    <cellStyle name="요약 14" xfId="515" xr:uid="{00000000-0005-0000-0000-000050090000}"/>
    <cellStyle name="요약 2" xfId="516" xr:uid="{00000000-0005-0000-0000-000051090000}"/>
    <cellStyle name="요약 2 2" xfId="2584" xr:uid="{00000000-0005-0000-0000-000052090000}"/>
    <cellStyle name="요약 3" xfId="517" xr:uid="{00000000-0005-0000-0000-000053090000}"/>
    <cellStyle name="요약 4" xfId="518" xr:uid="{00000000-0005-0000-0000-000054090000}"/>
    <cellStyle name="요약 5" xfId="519" xr:uid="{00000000-0005-0000-0000-000055090000}"/>
    <cellStyle name="요약 6" xfId="520" xr:uid="{00000000-0005-0000-0000-000056090000}"/>
    <cellStyle name="요약 7" xfId="521" xr:uid="{00000000-0005-0000-0000-000057090000}"/>
    <cellStyle name="요약 8" xfId="522" xr:uid="{00000000-0005-0000-0000-000058090000}"/>
    <cellStyle name="요약 9" xfId="523" xr:uid="{00000000-0005-0000-0000-000059090000}"/>
    <cellStyle name="원" xfId="2585" xr:uid="{00000000-0005-0000-0000-00005A090000}"/>
    <cellStyle name="원_인흥공사비(수지예산서)" xfId="2586" xr:uid="{00000000-0005-0000-0000-00005B090000}"/>
    <cellStyle name="원_점리내역" xfId="2587" xr:uid="{00000000-0005-0000-0000-00005C090000}"/>
    <cellStyle name="원_창봉지급자재단가" xfId="2588" xr:uid="{00000000-0005-0000-0000-00005D090000}"/>
    <cellStyle name="유1" xfId="771" xr:uid="{00000000-0005-0000-0000-00005E090000}"/>
    <cellStyle name="유영" xfId="2589" xr:uid="{00000000-0005-0000-0000-00005F090000}"/>
    <cellStyle name="一般_KEYRPT" xfId="2590" xr:uid="{00000000-0005-0000-0000-000060090000}"/>
    <cellStyle name="일위대가" xfId="2591" xr:uid="{00000000-0005-0000-0000-000061090000}"/>
    <cellStyle name="입력 10" xfId="524" xr:uid="{00000000-0005-0000-0000-000062090000}"/>
    <cellStyle name="입력 11" xfId="525" xr:uid="{00000000-0005-0000-0000-000063090000}"/>
    <cellStyle name="입력 12" xfId="526" xr:uid="{00000000-0005-0000-0000-000064090000}"/>
    <cellStyle name="입력 13" xfId="527" xr:uid="{00000000-0005-0000-0000-000065090000}"/>
    <cellStyle name="입력 14" xfId="528" xr:uid="{00000000-0005-0000-0000-000066090000}"/>
    <cellStyle name="입력 2" xfId="529" xr:uid="{00000000-0005-0000-0000-000067090000}"/>
    <cellStyle name="입력 2 2" xfId="2592" xr:uid="{00000000-0005-0000-0000-000068090000}"/>
    <cellStyle name="입력 3" xfId="530" xr:uid="{00000000-0005-0000-0000-000069090000}"/>
    <cellStyle name="입력 4" xfId="531" xr:uid="{00000000-0005-0000-0000-00006A090000}"/>
    <cellStyle name="입력 5" xfId="532" xr:uid="{00000000-0005-0000-0000-00006B090000}"/>
    <cellStyle name="입력 6" xfId="533" xr:uid="{00000000-0005-0000-0000-00006C090000}"/>
    <cellStyle name="입력 7" xfId="534" xr:uid="{00000000-0005-0000-0000-00006D090000}"/>
    <cellStyle name="입력 8" xfId="535" xr:uid="{00000000-0005-0000-0000-00006E090000}"/>
    <cellStyle name="입력 9" xfId="536" xr:uid="{00000000-0005-0000-0000-00006F090000}"/>
    <cellStyle name="자리수" xfId="537" xr:uid="{00000000-0005-0000-0000-000070090000}"/>
    <cellStyle name="자리수0" xfId="538" xr:uid="{00000000-0005-0000-0000-000071090000}"/>
    <cellStyle name="제목 1 10" xfId="539" xr:uid="{00000000-0005-0000-0000-000072090000}"/>
    <cellStyle name="제목 1 11" xfId="540" xr:uid="{00000000-0005-0000-0000-000073090000}"/>
    <cellStyle name="제목 1 12" xfId="541" xr:uid="{00000000-0005-0000-0000-000074090000}"/>
    <cellStyle name="제목 1 13" xfId="542" xr:uid="{00000000-0005-0000-0000-000075090000}"/>
    <cellStyle name="제목 1 14" xfId="543" xr:uid="{00000000-0005-0000-0000-000076090000}"/>
    <cellStyle name="제목 1 2" xfId="544" xr:uid="{00000000-0005-0000-0000-000077090000}"/>
    <cellStyle name="제목 1 3" xfId="545" xr:uid="{00000000-0005-0000-0000-000078090000}"/>
    <cellStyle name="제목 1 4" xfId="546" xr:uid="{00000000-0005-0000-0000-000079090000}"/>
    <cellStyle name="제목 1 5" xfId="547" xr:uid="{00000000-0005-0000-0000-00007A090000}"/>
    <cellStyle name="제목 1 6" xfId="548" xr:uid="{00000000-0005-0000-0000-00007B090000}"/>
    <cellStyle name="제목 1 7" xfId="549" xr:uid="{00000000-0005-0000-0000-00007C090000}"/>
    <cellStyle name="제목 1 8" xfId="550" xr:uid="{00000000-0005-0000-0000-00007D090000}"/>
    <cellStyle name="제목 1 9" xfId="551" xr:uid="{00000000-0005-0000-0000-00007E090000}"/>
    <cellStyle name="제목 10" xfId="552" xr:uid="{00000000-0005-0000-0000-00007F090000}"/>
    <cellStyle name="제목 11" xfId="553" xr:uid="{00000000-0005-0000-0000-000080090000}"/>
    <cellStyle name="제목 12" xfId="554" xr:uid="{00000000-0005-0000-0000-000081090000}"/>
    <cellStyle name="제목 13" xfId="555" xr:uid="{00000000-0005-0000-0000-000082090000}"/>
    <cellStyle name="제목 14" xfId="556" xr:uid="{00000000-0005-0000-0000-000083090000}"/>
    <cellStyle name="제목 15" xfId="557" xr:uid="{00000000-0005-0000-0000-000084090000}"/>
    <cellStyle name="제목 16" xfId="558" xr:uid="{00000000-0005-0000-0000-000085090000}"/>
    <cellStyle name="제목 17" xfId="559" xr:uid="{00000000-0005-0000-0000-000086090000}"/>
    <cellStyle name="제목 2 10" xfId="560" xr:uid="{00000000-0005-0000-0000-000087090000}"/>
    <cellStyle name="제목 2 11" xfId="561" xr:uid="{00000000-0005-0000-0000-000088090000}"/>
    <cellStyle name="제목 2 12" xfId="562" xr:uid="{00000000-0005-0000-0000-000089090000}"/>
    <cellStyle name="제목 2 13" xfId="563" xr:uid="{00000000-0005-0000-0000-00008A090000}"/>
    <cellStyle name="제목 2 14" xfId="564" xr:uid="{00000000-0005-0000-0000-00008B090000}"/>
    <cellStyle name="제목 2 2" xfId="565" xr:uid="{00000000-0005-0000-0000-00008C090000}"/>
    <cellStyle name="제목 2 3" xfId="566" xr:uid="{00000000-0005-0000-0000-00008D090000}"/>
    <cellStyle name="제목 2 4" xfId="567" xr:uid="{00000000-0005-0000-0000-00008E090000}"/>
    <cellStyle name="제목 2 5" xfId="568" xr:uid="{00000000-0005-0000-0000-00008F090000}"/>
    <cellStyle name="제목 2 6" xfId="569" xr:uid="{00000000-0005-0000-0000-000090090000}"/>
    <cellStyle name="제목 2 7" xfId="570" xr:uid="{00000000-0005-0000-0000-000091090000}"/>
    <cellStyle name="제목 2 8" xfId="571" xr:uid="{00000000-0005-0000-0000-000092090000}"/>
    <cellStyle name="제목 2 9" xfId="572" xr:uid="{00000000-0005-0000-0000-000093090000}"/>
    <cellStyle name="제목 3 10" xfId="573" xr:uid="{00000000-0005-0000-0000-000094090000}"/>
    <cellStyle name="제목 3 11" xfId="574" xr:uid="{00000000-0005-0000-0000-000095090000}"/>
    <cellStyle name="제목 3 12" xfId="575" xr:uid="{00000000-0005-0000-0000-000096090000}"/>
    <cellStyle name="제목 3 13" xfId="576" xr:uid="{00000000-0005-0000-0000-000097090000}"/>
    <cellStyle name="제목 3 14" xfId="577" xr:uid="{00000000-0005-0000-0000-000098090000}"/>
    <cellStyle name="제목 3 2" xfId="578" xr:uid="{00000000-0005-0000-0000-000099090000}"/>
    <cellStyle name="제목 3 3" xfId="579" xr:uid="{00000000-0005-0000-0000-00009A090000}"/>
    <cellStyle name="제목 3 4" xfId="580" xr:uid="{00000000-0005-0000-0000-00009B090000}"/>
    <cellStyle name="제목 3 5" xfId="581" xr:uid="{00000000-0005-0000-0000-00009C090000}"/>
    <cellStyle name="제목 3 6" xfId="582" xr:uid="{00000000-0005-0000-0000-00009D090000}"/>
    <cellStyle name="제목 3 7" xfId="583" xr:uid="{00000000-0005-0000-0000-00009E090000}"/>
    <cellStyle name="제목 3 8" xfId="584" xr:uid="{00000000-0005-0000-0000-00009F090000}"/>
    <cellStyle name="제목 3 9" xfId="585" xr:uid="{00000000-0005-0000-0000-0000A0090000}"/>
    <cellStyle name="제목 4 10" xfId="586" xr:uid="{00000000-0005-0000-0000-0000A1090000}"/>
    <cellStyle name="제목 4 11" xfId="587" xr:uid="{00000000-0005-0000-0000-0000A2090000}"/>
    <cellStyle name="제목 4 12" xfId="588" xr:uid="{00000000-0005-0000-0000-0000A3090000}"/>
    <cellStyle name="제목 4 13" xfId="589" xr:uid="{00000000-0005-0000-0000-0000A4090000}"/>
    <cellStyle name="제목 4 14" xfId="590" xr:uid="{00000000-0005-0000-0000-0000A5090000}"/>
    <cellStyle name="제목 4 2" xfId="591" xr:uid="{00000000-0005-0000-0000-0000A6090000}"/>
    <cellStyle name="제목 4 3" xfId="592" xr:uid="{00000000-0005-0000-0000-0000A7090000}"/>
    <cellStyle name="제목 4 4" xfId="593" xr:uid="{00000000-0005-0000-0000-0000A8090000}"/>
    <cellStyle name="제목 4 5" xfId="594" xr:uid="{00000000-0005-0000-0000-0000A9090000}"/>
    <cellStyle name="제목 4 6" xfId="595" xr:uid="{00000000-0005-0000-0000-0000AA090000}"/>
    <cellStyle name="제목 4 7" xfId="596" xr:uid="{00000000-0005-0000-0000-0000AB090000}"/>
    <cellStyle name="제목 4 8" xfId="597" xr:uid="{00000000-0005-0000-0000-0000AC090000}"/>
    <cellStyle name="제목 4 9" xfId="598" xr:uid="{00000000-0005-0000-0000-0000AD090000}"/>
    <cellStyle name="제목 5" xfId="599" xr:uid="{00000000-0005-0000-0000-0000AE090000}"/>
    <cellStyle name="제목 6" xfId="600" xr:uid="{00000000-0005-0000-0000-0000AF090000}"/>
    <cellStyle name="제목 7" xfId="601" xr:uid="{00000000-0005-0000-0000-0000B0090000}"/>
    <cellStyle name="제목 8" xfId="602" xr:uid="{00000000-0005-0000-0000-0000B1090000}"/>
    <cellStyle name="제목 9" xfId="603" xr:uid="{00000000-0005-0000-0000-0000B2090000}"/>
    <cellStyle name="좋음 10" xfId="604" xr:uid="{00000000-0005-0000-0000-0000B3090000}"/>
    <cellStyle name="좋음 11" xfId="605" xr:uid="{00000000-0005-0000-0000-0000B4090000}"/>
    <cellStyle name="좋음 12" xfId="606" xr:uid="{00000000-0005-0000-0000-0000B5090000}"/>
    <cellStyle name="좋음 13" xfId="607" xr:uid="{00000000-0005-0000-0000-0000B6090000}"/>
    <cellStyle name="좋음 14" xfId="608" xr:uid="{00000000-0005-0000-0000-0000B7090000}"/>
    <cellStyle name="좋음 2" xfId="609" xr:uid="{00000000-0005-0000-0000-0000B8090000}"/>
    <cellStyle name="좋음 3" xfId="610" xr:uid="{00000000-0005-0000-0000-0000B9090000}"/>
    <cellStyle name="좋음 4" xfId="611" xr:uid="{00000000-0005-0000-0000-0000BA090000}"/>
    <cellStyle name="좋음 5" xfId="612" xr:uid="{00000000-0005-0000-0000-0000BB090000}"/>
    <cellStyle name="좋음 6" xfId="613" xr:uid="{00000000-0005-0000-0000-0000BC090000}"/>
    <cellStyle name="좋음 7" xfId="614" xr:uid="{00000000-0005-0000-0000-0000BD090000}"/>
    <cellStyle name="좋음 8" xfId="615" xr:uid="{00000000-0005-0000-0000-0000BE090000}"/>
    <cellStyle name="좋음 9" xfId="616" xr:uid="{00000000-0005-0000-0000-0000BF090000}"/>
    <cellStyle name="지정되지 않음" xfId="2593" xr:uid="{00000000-0005-0000-0000-0000C0090000}"/>
    <cellStyle name="진" xfId="617" xr:uid="{00000000-0005-0000-0000-0000C1090000}"/>
    <cellStyle name="진_★ 2009년 설계준비1-김택수" xfId="772" xr:uid="{00000000-0005-0000-0000-0000C2090000}"/>
    <cellStyle name="진_09-2분기 유간검측" xfId="2594" xr:uid="{00000000-0005-0000-0000-0000C3090000}"/>
    <cellStyle name="진_1.'09년 궤도보수업무용역 요청수량-개화산" xfId="773" xr:uid="{00000000-0005-0000-0000-0000C4090000}"/>
    <cellStyle name="진_2008.3분기정기선로검사결과" xfId="2595" xr:uid="{00000000-0005-0000-0000-0000C5090000}"/>
    <cellStyle name="진_2009 수급계획 (경영정보)" xfId="2596" xr:uid="{00000000-0005-0000-0000-0000C6090000}"/>
    <cellStyle name="진_2009 수급계획 (경영정보)_견적의뢰서(전자)" xfId="2597" xr:uid="{00000000-0005-0000-0000-0000C7090000}"/>
    <cellStyle name="진_2009 수급계획 (경영정보)_견적의뢰서(전자)_Xl0000000" xfId="2598" xr:uid="{00000000-0005-0000-0000-0000C8090000}"/>
    <cellStyle name="진_2009 수급계획 (경영정보)_견적의뢰서(전자)_Xl0000001" xfId="2599" xr:uid="{00000000-0005-0000-0000-0000C9090000}"/>
    <cellStyle name="진_2009 수급계획 (경영정보)_견적의뢰서(전자)_견적의뢰서" xfId="2600" xr:uid="{00000000-0005-0000-0000-0000CA090000}"/>
    <cellStyle name="진_2009 수급계획 (경영정보)_견적의뢰서(전자)_구매관련서류(신호총액0615)" xfId="2601" xr:uid="{00000000-0005-0000-0000-0000CB090000}"/>
    <cellStyle name="진_2009 수급계획 (경영정보)_견적의뢰서(전자)_구매관련서류1식(컴퓨터외2종)" xfId="2602" xr:uid="{00000000-0005-0000-0000-0000CC090000}"/>
    <cellStyle name="진_2009 수급계획 (경영정보)_견적의뢰서(전자)_구매관련서류1식(컴퓨터외2종)_구매관련서류(전원공급기외1종)" xfId="2603" xr:uid="{00000000-0005-0000-0000-0000CD090000}"/>
    <cellStyle name="진_2009 수급계획 (경영정보)_견적의뢰서(전자)_물품명세서" xfId="2604" xr:uid="{00000000-0005-0000-0000-0000CE090000}"/>
    <cellStyle name="진_2009 수급계획 (경영정보)_견적의뢰서(전자)_물품사진" xfId="2605" xr:uid="{00000000-0005-0000-0000-0000CF090000}"/>
    <cellStyle name="진_2009 수급계획 (경영정보)_견적의뢰서(전자)_물품사진_1" xfId="2606" xr:uid="{00000000-0005-0000-0000-0000D0090000}"/>
    <cellStyle name="진_2009 수급계획 (경영정보)_견적의뢰서(전자)_설비물품사진(1)" xfId="2607" xr:uid="{00000000-0005-0000-0000-0000D1090000}"/>
    <cellStyle name="진_2009 수급계획 (경영정보)_견적의뢰서(전자수정본090227)" xfId="2608" xr:uid="{00000000-0005-0000-0000-0000D2090000}"/>
    <cellStyle name="진_2009 수급계획 (경영정보)_견적의뢰서(전자수정본090227)_설비물품사진(1)" xfId="2609" xr:uid="{00000000-0005-0000-0000-0000D3090000}"/>
    <cellStyle name="진_2009 수급계획 (경영정보)_발주서류(단가계약신호)090226" xfId="2610" xr:uid="{00000000-0005-0000-0000-0000D4090000}"/>
    <cellStyle name="진_2009년발주상황090611" xfId="2611" xr:uid="{00000000-0005-0000-0000-0000D5090000}"/>
    <cellStyle name="진_2009년예산배정(khs)090211변경" xfId="2612" xr:uid="{00000000-0005-0000-0000-0000D6090000}"/>
    <cellStyle name="진_2분기정기선로검사결과(미입력분)" xfId="2613" xr:uid="{00000000-0005-0000-0000-0000D7090000}"/>
    <cellStyle name="진_2분기정기선로검사결과(미입력분)-1" xfId="2614" xr:uid="{00000000-0005-0000-0000-0000D8090000}"/>
    <cellStyle name="진_2분기정기선로검사결과(미입력분)-2" xfId="2615" xr:uid="{00000000-0005-0000-0000-0000D9090000}"/>
    <cellStyle name="진_34분기정기선로검사결과(잠실기술관리소)" xfId="2616" xr:uid="{00000000-0005-0000-0000-0000DA090000}"/>
    <cellStyle name="진_3분기 구매물품 소요량 파악-년도별출고적정재고포함" xfId="2617" xr:uid="{00000000-0005-0000-0000-0000DB090000}"/>
    <cellStyle name="진_8.'09년 궤도보수업무용역 요청수량-도봉" xfId="774" xr:uid="{00000000-0005-0000-0000-0000DC090000}"/>
    <cellStyle name="진_IC단가계약" xfId="2618" xr:uid="{00000000-0005-0000-0000-0000DD090000}"/>
    <cellStyle name="진_견적서(코니)" xfId="2619" xr:uid="{00000000-0005-0000-0000-0000DE090000}"/>
    <cellStyle name="진_견적의뢰서" xfId="2620" xr:uid="{00000000-0005-0000-0000-0000DF090000}"/>
    <cellStyle name="진_견적의뢰서(케이블CPEV)" xfId="2621" xr:uid="{00000000-0005-0000-0000-0000E0090000}"/>
    <cellStyle name="진_구매관련서류 1식(그리이스 등 60종)" xfId="2622" xr:uid="{00000000-0005-0000-0000-0000E1090000}"/>
    <cellStyle name="진_구매관련서류 1식(모터외 1종)" xfId="2623" xr:uid="{00000000-0005-0000-0000-0000E2090000}"/>
    <cellStyle name="진_구매관련서류 1식(모터외 1종)_구매관련서류(전원공급기외1종)" xfId="2624" xr:uid="{00000000-0005-0000-0000-0000E3090000}"/>
    <cellStyle name="진_구매관련서류(신호총액0615)" xfId="2625" xr:uid="{00000000-0005-0000-0000-0000E4090000}"/>
    <cellStyle name="진_구매관련서류(전원공급기외1종)" xfId="2626" xr:uid="{00000000-0005-0000-0000-0000E5090000}"/>
    <cellStyle name="진_구매관련서류1식(샘플)" xfId="2627" xr:uid="{00000000-0005-0000-0000-0000E6090000}"/>
    <cellStyle name="진_구매관련서류1식(샘플)_1" xfId="2628" xr:uid="{00000000-0005-0000-0000-0000E7090000}"/>
    <cellStyle name="진_구매관련서류1식(샘플)_1_구매관련서류(전원공급기외1종)" xfId="2629" xr:uid="{00000000-0005-0000-0000-0000E8090000}"/>
    <cellStyle name="진_구매관련서류1식(샘플)_견적의뢰서" xfId="2630" xr:uid="{00000000-0005-0000-0000-0000E9090000}"/>
    <cellStyle name="진_구매관련서류1식(샘플)_구매관련서류(신호총액0615)" xfId="2631" xr:uid="{00000000-0005-0000-0000-0000EA090000}"/>
    <cellStyle name="진_구매관련서류1식(샘플)_구매관련서류1식(컴퓨터외2종)" xfId="2632" xr:uid="{00000000-0005-0000-0000-0000EB090000}"/>
    <cellStyle name="진_구매관련서류1식(샘플)_구매관련서류1식(컴퓨터외2종)_구매관련서류(전원공급기외1종)" xfId="2633" xr:uid="{00000000-0005-0000-0000-0000EC090000}"/>
    <cellStyle name="진_구매관련서류1식(샘플)_물품명세서" xfId="2634" xr:uid="{00000000-0005-0000-0000-0000ED090000}"/>
    <cellStyle name="진_구매관련서류1식(샘플)_물품사진" xfId="2635" xr:uid="{00000000-0005-0000-0000-0000EE090000}"/>
    <cellStyle name="진_구매관련서류1식(샘플)_물품사진_1" xfId="2636" xr:uid="{00000000-0005-0000-0000-0000EF090000}"/>
    <cellStyle name="진_구매관련서류1식(샘플)_설비물품사진(1)" xfId="2637" xr:uid="{00000000-0005-0000-0000-0000F0090000}"/>
    <cellStyle name="진_구매관련서류1식(총무)" xfId="2638" xr:uid="{00000000-0005-0000-0000-0000F1090000}"/>
    <cellStyle name="진_구매관련서류1식(총무)_1. 물품명세서 및 규격서 (신호)" xfId="2639" xr:uid="{00000000-0005-0000-0000-0000F2090000}"/>
    <cellStyle name="진_구매관련서류1식(총무)_구매관련서류(전원공급기외1종)" xfId="2640" xr:uid="{00000000-0005-0000-0000-0000F3090000}"/>
    <cellStyle name="진_구매관련서류1식(총무)_구매요청서(신호분야)" xfId="2641" xr:uid="{00000000-0005-0000-0000-0000F4090000}"/>
    <cellStyle name="진_구매관련서류1식(총무)_보고_2009년 저장품 구매요구(신호090520)" xfId="2642" xr:uid="{00000000-0005-0000-0000-0000F5090000}"/>
    <cellStyle name="진_구매관련서류1식(총무)_신호분야 수급변경 및 구매요청" xfId="2643" xr:uid="{00000000-0005-0000-0000-0000F6090000}"/>
    <cellStyle name="진_구매관련서류1식(총무)_저장품구매요구서(신길신호)" xfId="2644" xr:uid="{00000000-0005-0000-0000-0000F7090000}"/>
    <cellStyle name="진_구매관련서류1식(환경)" xfId="2645" xr:uid="{00000000-0005-0000-0000-0000F8090000}"/>
    <cellStyle name="진_구매관련서류1식(환경)_구매관련서류(전원공급기외1종)" xfId="2646" xr:uid="{00000000-0005-0000-0000-0000F9090000}"/>
    <cellStyle name="진_구매관련서식(화장실부속품1종)" xfId="2647" xr:uid="{00000000-0005-0000-0000-0000FA090000}"/>
    <cellStyle name="진_구매요구(종합)" xfId="2648" xr:uid="{00000000-0005-0000-0000-0000FB090000}"/>
    <cellStyle name="진_궤도보수업무용역과업조사양식(보선2팀)" xfId="704" xr:uid="{00000000-0005-0000-0000-0000FC090000}"/>
    <cellStyle name="진_궤도보수업무용역-산출내역서" xfId="705" xr:uid="{00000000-0005-0000-0000-0000FD090000}"/>
    <cellStyle name="진_궤도보수용역 과업물량(5월)" xfId="706" xr:uid="{00000000-0005-0000-0000-0000FE090000}"/>
    <cellStyle name="진_궤도보수용역 과업물량(5월)_○ '08.7월 궤도보수업무용역 과업물량" xfId="707" xr:uid="{00000000-0005-0000-0000-0000FF090000}"/>
    <cellStyle name="진_김효성" xfId="2649" xr:uid="{00000000-0005-0000-0000-0000000A0000}"/>
    <cellStyle name="진_단가계약소요조사(20090428)" xfId="2650" xr:uid="{00000000-0005-0000-0000-0000010A0000}"/>
    <cellStyle name="진_물품규격서" xfId="2651" xr:uid="{00000000-0005-0000-0000-0000020A0000}"/>
    <cellStyle name="진_물품명세서" xfId="2652" xr:uid="{00000000-0005-0000-0000-0000030A0000}"/>
    <cellStyle name="진_물품발주품의서." xfId="2653" xr:uid="{00000000-0005-0000-0000-0000040A0000}"/>
    <cellStyle name="진_물품사진" xfId="2654" xr:uid="{00000000-0005-0000-0000-0000050A0000}"/>
    <cellStyle name="진_물품사진_1" xfId="2655" xr:uid="{00000000-0005-0000-0000-0000060A0000}"/>
    <cellStyle name="진_발주(통신총액)" xfId="2656" xr:uid="{00000000-0005-0000-0000-0000070A0000}"/>
    <cellStyle name="진_발주서류(단가계약신호)" xfId="2657" xr:uid="{00000000-0005-0000-0000-0000080A0000}"/>
    <cellStyle name="진_발주서류(단가계약신호)090305최종" xfId="2658" xr:uid="{00000000-0005-0000-0000-0000090A0000}"/>
    <cellStyle name="진_설계서 (2008궤도보수업무용역-최종)" xfId="618" xr:uid="{00000000-0005-0000-0000-00000A0A0000}"/>
    <cellStyle name="진_설계서(2008궤도보수업무용역-최종)-용역" xfId="775" xr:uid="{00000000-0005-0000-0000-00000B0A0000}"/>
    <cellStyle name="진_신호총액정리용0525" xfId="2659" xr:uid="{00000000-0005-0000-0000-00000C0A0000}"/>
    <cellStyle name="진_원일" xfId="2660" xr:uid="{00000000-0005-0000-0000-00000D0A0000}"/>
    <cellStyle name="진_인력궤도검측(청담 상,하선홈)" xfId="2661" xr:uid="{00000000-0005-0000-0000-00000E0A0000}"/>
    <cellStyle name="진_인력궤도검측(청담 상,하선홈)_침목정기선로검사결과(잠실기술관리소)" xfId="2662" xr:uid="{00000000-0005-0000-0000-00000F0A0000}"/>
    <cellStyle name="진_총괄표1" xfId="2663" xr:uid="{00000000-0005-0000-0000-0000100A0000}"/>
    <cellStyle name="진_총구입물품확인" xfId="2664" xr:uid="{00000000-0005-0000-0000-0000110A0000}"/>
    <cellStyle name="진_친환경" xfId="2665" xr:uid="{00000000-0005-0000-0000-0000120A0000}"/>
    <cellStyle name="진_침목정기선로검사결과(잠실기술관리소)" xfId="2666" xr:uid="{00000000-0005-0000-0000-0000130A0000}"/>
    <cellStyle name="진_콘도상검사결과" xfId="2667" xr:uid="{00000000-0005-0000-0000-0000140A0000}"/>
    <cellStyle name="진1" xfId="619" xr:uid="{00000000-0005-0000-0000-0000150A0000}"/>
    <cellStyle name="千分位_KEYRPT" xfId="2668" xr:uid="{00000000-0005-0000-0000-0000160A0000}"/>
    <cellStyle name="千位分隔_Sheet1" xfId="2669" xr:uid="{00000000-0005-0000-0000-0000170A0000}"/>
    <cellStyle name="출력 10" xfId="620" xr:uid="{00000000-0005-0000-0000-0000180A0000}"/>
    <cellStyle name="출력 11" xfId="621" xr:uid="{00000000-0005-0000-0000-0000190A0000}"/>
    <cellStyle name="출력 12" xfId="622" xr:uid="{00000000-0005-0000-0000-00001A0A0000}"/>
    <cellStyle name="출력 13" xfId="623" xr:uid="{00000000-0005-0000-0000-00001B0A0000}"/>
    <cellStyle name="출력 14" xfId="624" xr:uid="{00000000-0005-0000-0000-00001C0A0000}"/>
    <cellStyle name="출력 2" xfId="625" xr:uid="{00000000-0005-0000-0000-00001D0A0000}"/>
    <cellStyle name="출력 2 2" xfId="2670" xr:uid="{00000000-0005-0000-0000-00001E0A0000}"/>
    <cellStyle name="출력 3" xfId="626" xr:uid="{00000000-0005-0000-0000-00001F0A0000}"/>
    <cellStyle name="출력 4" xfId="627" xr:uid="{00000000-0005-0000-0000-0000200A0000}"/>
    <cellStyle name="출력 5" xfId="628" xr:uid="{00000000-0005-0000-0000-0000210A0000}"/>
    <cellStyle name="출력 6" xfId="629" xr:uid="{00000000-0005-0000-0000-0000220A0000}"/>
    <cellStyle name="출력 7" xfId="630" xr:uid="{00000000-0005-0000-0000-0000230A0000}"/>
    <cellStyle name="출력 8" xfId="631" xr:uid="{00000000-0005-0000-0000-0000240A0000}"/>
    <cellStyle name="출력 9" xfId="632" xr:uid="{00000000-0005-0000-0000-0000250A0000}"/>
    <cellStyle name="콤" xfId="2671" xr:uid="{00000000-0005-0000-0000-0000260A0000}"/>
    <cellStyle name="콤_Book1" xfId="2672" xr:uid="{00000000-0005-0000-0000-0000270A0000}"/>
    <cellStyle name="콤_기성청구(첨부양식)" xfId="2673" xr:uid="{00000000-0005-0000-0000-0000280A0000}"/>
    <cellStyle name="콤_수량산출서" xfId="2674" xr:uid="{00000000-0005-0000-0000-0000290A0000}"/>
    <cellStyle name="콤_일위대가" xfId="2675" xr:uid="{00000000-0005-0000-0000-00002A0A0000}"/>
    <cellStyle name="콤냡?&lt;_x000f_$??:_x0009_`1_1 " xfId="2676" xr:uid="{00000000-0005-0000-0000-00002B0A0000}"/>
    <cellStyle name="콤마 [" xfId="2677" xr:uid="{00000000-0005-0000-0000-00002C0A0000}"/>
    <cellStyle name="콤마 [#]" xfId="2678" xr:uid="{00000000-0005-0000-0000-00002D0A0000}"/>
    <cellStyle name="콤마 []" xfId="2679" xr:uid="{00000000-0005-0000-0000-00002E0A0000}"/>
    <cellStyle name="콤마 [_기성청구(첨부양식)" xfId="2680" xr:uid="{00000000-0005-0000-0000-00002F0A0000}"/>
    <cellStyle name="콤마 [0]" xfId="2681" xr:uid="{00000000-0005-0000-0000-0000300A0000}"/>
    <cellStyle name="콤마 [0]기기자재비" xfId="2682" xr:uid="{00000000-0005-0000-0000-0000330A0000}"/>
    <cellStyle name="콤마 [2]" xfId="2683" xr:uid="{00000000-0005-0000-0000-0000340A0000}"/>
    <cellStyle name="콤마 [금액]" xfId="2684" xr:uid="{00000000-0005-0000-0000-0000350A0000}"/>
    <cellStyle name="콤마 [소수]" xfId="2685" xr:uid="{00000000-0005-0000-0000-0000360A0000}"/>
    <cellStyle name="콤마 [수량]" xfId="2686" xr:uid="{00000000-0005-0000-0000-0000370A0000}"/>
    <cellStyle name="콤마 1" xfId="2687" xr:uid="{00000000-0005-0000-0000-0000380A0000}"/>
    <cellStyle name="콤마[ ]" xfId="2688" xr:uid="{00000000-0005-0000-0000-0000390A0000}"/>
    <cellStyle name="콤마[0]" xfId="2689" xr:uid="{00000000-0005-0000-0000-00003A0A0000}"/>
    <cellStyle name="콤마_  종  합  " xfId="776" xr:uid="{00000000-0005-0000-0000-00003B0A0000}"/>
    <cellStyle name="턂화 [0]_투자재원" xfId="2690" xr:uid="{00000000-0005-0000-0000-00003C0A0000}"/>
    <cellStyle name="통" xfId="2691" xr:uid="{00000000-0005-0000-0000-00003D0A0000}"/>
    <cellStyle name="통_Book1" xfId="2692" xr:uid="{00000000-0005-0000-0000-00003E0A0000}"/>
    <cellStyle name="통_기성청구(첨부양식)" xfId="2693" xr:uid="{00000000-0005-0000-0000-00003F0A0000}"/>
    <cellStyle name="통_수량산출서" xfId="2694" xr:uid="{00000000-0005-0000-0000-0000400A0000}"/>
    <cellStyle name="통_일위대가" xfId="2695" xr:uid="{00000000-0005-0000-0000-0000410A0000}"/>
    <cellStyle name="통화 [" xfId="2696" xr:uid="{00000000-0005-0000-0000-0000420A0000}"/>
    <cellStyle name="통화 [0] 2" xfId="777" xr:uid="{00000000-0005-0000-0000-0000430A0000}"/>
    <cellStyle name="통화 [0] 2 2" xfId="2757" xr:uid="{00000000-0005-0000-0000-0000440A0000}"/>
    <cellStyle name="통화 [0] 3" xfId="778" xr:uid="{00000000-0005-0000-0000-0000450A0000}"/>
    <cellStyle name="통화 [0] 4" xfId="779" xr:uid="{00000000-0005-0000-0000-0000460A0000}"/>
    <cellStyle name="통화 [0M_통합2" xfId="633" xr:uid="{00000000-0005-0000-0000-0000470A0000}"/>
    <cellStyle name="통화 [0U_투자계획 (부서별) (2)" xfId="634" xr:uid="{00000000-0005-0000-0000-0000480A0000}"/>
    <cellStyle name="퍼센트" xfId="635" xr:uid="{00000000-0005-0000-0000-0000490A0000}"/>
    <cellStyle name="표" xfId="2697" xr:uid="{00000000-0005-0000-0000-00004A0A0000}"/>
    <cellStyle name="표_Book1" xfId="2698" xr:uid="{00000000-0005-0000-0000-00004B0A0000}"/>
    <cellStyle name="표_기성청구(첨부양식)" xfId="2699" xr:uid="{00000000-0005-0000-0000-00004C0A0000}"/>
    <cellStyle name="표_수량산출서" xfId="2700" xr:uid="{00000000-0005-0000-0000-00004D0A0000}"/>
    <cellStyle name="표_일위대가" xfId="2701" xr:uid="{00000000-0005-0000-0000-00004E0A0000}"/>
    <cellStyle name="표가운데" xfId="636" xr:uid="{00000000-0005-0000-0000-00004F0A0000}"/>
    <cellStyle name="표가운데 2" xfId="780" xr:uid="{00000000-0005-0000-0000-0000500A0000}"/>
    <cellStyle name="표제목" xfId="2702" xr:uid="{00000000-0005-0000-0000-0000510A0000}"/>
    <cellStyle name="표준" xfId="0" builtinId="0"/>
    <cellStyle name="표준 10" xfId="715" xr:uid="{00000000-0005-0000-0000-0000530A0000}"/>
    <cellStyle name="표준 10 2" xfId="2703" xr:uid="{00000000-0005-0000-0000-0000540A0000}"/>
    <cellStyle name="표준 10 2 2" xfId="2704" xr:uid="{00000000-0005-0000-0000-0000550A0000}"/>
    <cellStyle name="표준 10 2 3" xfId="2705" xr:uid="{00000000-0005-0000-0000-0000560A0000}"/>
    <cellStyle name="표준 10 2 4" xfId="2706" xr:uid="{00000000-0005-0000-0000-0000570A0000}"/>
    <cellStyle name="표준 10 2 4 2" xfId="2750" xr:uid="{00000000-0005-0000-0000-0000580A0000}"/>
    <cellStyle name="표준 10 3" xfId="2707" xr:uid="{00000000-0005-0000-0000-0000590A0000}"/>
    <cellStyle name="표준 10 4" xfId="2708" xr:uid="{00000000-0005-0000-0000-00005A0A0000}"/>
    <cellStyle name="표준 10 5" xfId="2709" xr:uid="{00000000-0005-0000-0000-00005B0A0000}"/>
    <cellStyle name="표준 11" xfId="781" xr:uid="{00000000-0005-0000-0000-00005C0A0000}"/>
    <cellStyle name="표준 12" xfId="782" xr:uid="{00000000-0005-0000-0000-00005D0A0000}"/>
    <cellStyle name="표준 12 2" xfId="783" xr:uid="{00000000-0005-0000-0000-00005E0A0000}"/>
    <cellStyle name="표준 12 2 2" xfId="784" xr:uid="{00000000-0005-0000-0000-00005F0A0000}"/>
    <cellStyle name="표준 12 2 2 2" xfId="785" xr:uid="{00000000-0005-0000-0000-0000600A0000}"/>
    <cellStyle name="표준 12 2 3" xfId="786" xr:uid="{00000000-0005-0000-0000-0000610A0000}"/>
    <cellStyle name="표준 12 3" xfId="787" xr:uid="{00000000-0005-0000-0000-0000620A0000}"/>
    <cellStyle name="표준 12 4" xfId="788" xr:uid="{00000000-0005-0000-0000-0000630A0000}"/>
    <cellStyle name="표준 13" xfId="789" xr:uid="{00000000-0005-0000-0000-0000640A0000}"/>
    <cellStyle name="표준 13 2" xfId="790" xr:uid="{00000000-0005-0000-0000-0000650A0000}"/>
    <cellStyle name="표준 14" xfId="791" xr:uid="{00000000-0005-0000-0000-0000660A0000}"/>
    <cellStyle name="표준 14 2" xfId="792" xr:uid="{00000000-0005-0000-0000-0000670A0000}"/>
    <cellStyle name="표준 14 3" xfId="793" xr:uid="{00000000-0005-0000-0000-0000680A0000}"/>
    <cellStyle name="표준 15" xfId="794" xr:uid="{00000000-0005-0000-0000-0000690A0000}"/>
    <cellStyle name="표준 16" xfId="795" xr:uid="{00000000-0005-0000-0000-00006A0A0000}"/>
    <cellStyle name="표준 17" xfId="796" xr:uid="{00000000-0005-0000-0000-00006B0A0000}"/>
    <cellStyle name="표준 18" xfId="797" xr:uid="{00000000-0005-0000-0000-00006C0A0000}"/>
    <cellStyle name="표준 19" xfId="798" xr:uid="{00000000-0005-0000-0000-00006D0A0000}"/>
    <cellStyle name="표준 19 2" xfId="821" xr:uid="{00000000-0005-0000-0000-00006E0A0000}"/>
    <cellStyle name="표준 19 2 2" xfId="823" xr:uid="{00000000-0005-0000-0000-00006F0A0000}"/>
    <cellStyle name="표준 19 2 2 2" xfId="2749" xr:uid="{00000000-0005-0000-0000-0000700A0000}"/>
    <cellStyle name="표준 19 2 3" xfId="2746" xr:uid="{00000000-0005-0000-0000-0000710A0000}"/>
    <cellStyle name="표준 19 3" xfId="822" xr:uid="{00000000-0005-0000-0000-0000720A0000}"/>
    <cellStyle name="표준 19 3 2" xfId="2748" xr:uid="{00000000-0005-0000-0000-0000730A0000}"/>
    <cellStyle name="표준 19 4" xfId="820" xr:uid="{00000000-0005-0000-0000-0000740A0000}"/>
    <cellStyle name="표준 19 4 2" xfId="2751" xr:uid="{00000000-0005-0000-0000-0000750A0000}"/>
    <cellStyle name="표준 19 5" xfId="2745" xr:uid="{00000000-0005-0000-0000-0000760A0000}"/>
    <cellStyle name="표준 2" xfId="637" xr:uid="{00000000-0005-0000-0000-0000770A0000}"/>
    <cellStyle name="표준 2 2" xfId="708" xr:uid="{00000000-0005-0000-0000-0000780A0000}"/>
    <cellStyle name="표준 2 2 2" xfId="799" xr:uid="{00000000-0005-0000-0000-0000790A0000}"/>
    <cellStyle name="표준 2 2 2 2" xfId="2710" xr:uid="{00000000-0005-0000-0000-00007A0A0000}"/>
    <cellStyle name="표준 2 2 3" xfId="800" xr:uid="{00000000-0005-0000-0000-00007B0A0000}"/>
    <cellStyle name="표준 2 2 4" xfId="2711" xr:uid="{00000000-0005-0000-0000-00007C0A0000}"/>
    <cellStyle name="표준 2 3" xfId="801" xr:uid="{00000000-0005-0000-0000-00007D0A0000}"/>
    <cellStyle name="표준 2 3 2" xfId="2712" xr:uid="{00000000-0005-0000-0000-00007E0A0000}"/>
    <cellStyle name="표준 2 3_구매관련서류(디지털도유기용)" xfId="2713" xr:uid="{00000000-0005-0000-0000-00007F0A0000}"/>
    <cellStyle name="표준 2 4" xfId="638" xr:uid="{00000000-0005-0000-0000-0000800A0000}"/>
    <cellStyle name="표준 2 4 2" xfId="802" xr:uid="{00000000-0005-0000-0000-0000810A0000}"/>
    <cellStyle name="표준 2 5" xfId="716" xr:uid="{00000000-0005-0000-0000-0000820A0000}"/>
    <cellStyle name="표준 2 5 2" xfId="803" xr:uid="{00000000-0005-0000-0000-0000830A0000}"/>
    <cellStyle name="표준 2 5 2 2" xfId="804" xr:uid="{00000000-0005-0000-0000-0000840A0000}"/>
    <cellStyle name="표준 2 5 2 3" xfId="805" xr:uid="{00000000-0005-0000-0000-0000850A0000}"/>
    <cellStyle name="표준 2 6" xfId="2714" xr:uid="{00000000-0005-0000-0000-0000860A0000}"/>
    <cellStyle name="표준 2 7" xfId="2754" xr:uid="{00000000-0005-0000-0000-0000870A0000}"/>
    <cellStyle name="표준 2_1. 물품명세서 및 규격서 (신호)" xfId="2715" xr:uid="{00000000-0005-0000-0000-0000880A0000}"/>
    <cellStyle name="표준 20" xfId="714" xr:uid="{00000000-0005-0000-0000-0000890A0000}"/>
    <cellStyle name="표준 21" xfId="2716" xr:uid="{00000000-0005-0000-0000-00008A0A0000}"/>
    <cellStyle name="표준 21 2" xfId="2717" xr:uid="{00000000-0005-0000-0000-00008B0A0000}"/>
    <cellStyle name="표준 22" xfId="2752" xr:uid="{00000000-0005-0000-0000-00008C0A0000}"/>
    <cellStyle name="표준 23" xfId="2753" xr:uid="{00000000-0005-0000-0000-00008D0A0000}"/>
    <cellStyle name="표준 29" xfId="2718" xr:uid="{00000000-0005-0000-0000-00008E0A0000}"/>
    <cellStyle name="표준 3" xfId="639" xr:uid="{00000000-0005-0000-0000-00008F0A0000}"/>
    <cellStyle name="표준 3 2" xfId="709" xr:uid="{00000000-0005-0000-0000-0000900A0000}"/>
    <cellStyle name="표준 3 2 2" xfId="2719" xr:uid="{00000000-0005-0000-0000-0000910A0000}"/>
    <cellStyle name="표준 3 2 3" xfId="2720" xr:uid="{00000000-0005-0000-0000-0000920A0000}"/>
    <cellStyle name="표준 3 2 4" xfId="2721" xr:uid="{00000000-0005-0000-0000-0000930A0000}"/>
    <cellStyle name="표준 3 2 5" xfId="2722" xr:uid="{00000000-0005-0000-0000-0000940A0000}"/>
    <cellStyle name="표준 3 3" xfId="806" xr:uid="{00000000-0005-0000-0000-0000950A0000}"/>
    <cellStyle name="표준 3 4" xfId="807" xr:uid="{00000000-0005-0000-0000-0000960A0000}"/>
    <cellStyle name="표준 3 5" xfId="2723" xr:uid="{00000000-0005-0000-0000-0000970A0000}"/>
    <cellStyle name="표준 3_고압살수차 2008 운영계획" xfId="710" xr:uid="{00000000-0005-0000-0000-0000980A0000}"/>
    <cellStyle name="표준 4" xfId="640" xr:uid="{00000000-0005-0000-0000-0000990A0000}"/>
    <cellStyle name="표준 4 2" xfId="808" xr:uid="{00000000-0005-0000-0000-00009A0A0000}"/>
    <cellStyle name="표준 4 2 2" xfId="809" xr:uid="{00000000-0005-0000-0000-00009B0A0000}"/>
    <cellStyle name="표준 4 2 2 2" xfId="810" xr:uid="{00000000-0005-0000-0000-00009C0A0000}"/>
    <cellStyle name="표준 4 2 3" xfId="811" xr:uid="{00000000-0005-0000-0000-00009D0A0000}"/>
    <cellStyle name="표준 4 2 3 2" xfId="812" xr:uid="{00000000-0005-0000-0000-00009E0A0000}"/>
    <cellStyle name="표준 4 2 4" xfId="813" xr:uid="{00000000-0005-0000-0000-00009F0A0000}"/>
    <cellStyle name="표준 4 2 5" xfId="814" xr:uid="{00000000-0005-0000-0000-0000A00A0000}"/>
    <cellStyle name="표준 4 2 6" xfId="815" xr:uid="{00000000-0005-0000-0000-0000A10A0000}"/>
    <cellStyle name="표준 4 3" xfId="2724" xr:uid="{00000000-0005-0000-0000-0000A20A0000}"/>
    <cellStyle name="표준 4_구매관련서류 1식(그리이스 등 62종)" xfId="2725" xr:uid="{00000000-0005-0000-0000-0000A30A0000}"/>
    <cellStyle name="표준 5" xfId="641" xr:uid="{00000000-0005-0000-0000-0000A40A0000}"/>
    <cellStyle name="표준 5 2" xfId="816" xr:uid="{00000000-0005-0000-0000-0000A50A0000}"/>
    <cellStyle name="표준 5 2 2" xfId="2726" xr:uid="{00000000-0005-0000-0000-0000A60A0000}"/>
    <cellStyle name="표준 5 2 3" xfId="2727" xr:uid="{00000000-0005-0000-0000-0000A70A0000}"/>
    <cellStyle name="표준 5 3" xfId="817" xr:uid="{00000000-0005-0000-0000-0000A80A0000}"/>
    <cellStyle name="표준 5 4" xfId="818" xr:uid="{00000000-0005-0000-0000-0000A90A0000}"/>
    <cellStyle name="표준 5_단가계약(등구_전자류)090317" xfId="2728" xr:uid="{00000000-0005-0000-0000-0000AA0A0000}"/>
    <cellStyle name="표준 6" xfId="642" xr:uid="{00000000-0005-0000-0000-0000AB0A0000}"/>
    <cellStyle name="표준 6 2" xfId="2729" xr:uid="{00000000-0005-0000-0000-0000AC0A0000}"/>
    <cellStyle name="표준 6 3" xfId="2730" xr:uid="{00000000-0005-0000-0000-0000AD0A0000}"/>
    <cellStyle name="표준 7" xfId="643" xr:uid="{00000000-0005-0000-0000-0000AE0A0000}"/>
    <cellStyle name="표준 7 13" xfId="2731" xr:uid="{00000000-0005-0000-0000-0000AF0A0000}"/>
    <cellStyle name="표준 7 2" xfId="2732" xr:uid="{00000000-0005-0000-0000-0000B00A0000}"/>
    <cellStyle name="표준 7 3" xfId="2733" xr:uid="{00000000-0005-0000-0000-0000B10A0000}"/>
    <cellStyle name="표준 7_견적서(아이앤지)" xfId="2734" xr:uid="{00000000-0005-0000-0000-0000B20A0000}"/>
    <cellStyle name="표준 8" xfId="713" xr:uid="{00000000-0005-0000-0000-0000B30A0000}"/>
    <cellStyle name="표준 8 2" xfId="2735" xr:uid="{00000000-0005-0000-0000-0000B40A0000}"/>
    <cellStyle name="표준 8 3" xfId="2736" xr:uid="{00000000-0005-0000-0000-0000B50A0000}"/>
    <cellStyle name="표준 9" xfId="717" xr:uid="{00000000-0005-0000-0000-0000B60A0000}"/>
    <cellStyle name="표준 9 2" xfId="2737" xr:uid="{00000000-0005-0000-0000-0000B70A0000}"/>
    <cellStyle name="표준 9 3" xfId="2738" xr:uid="{00000000-0005-0000-0000-0000B80A0000}"/>
    <cellStyle name="표준 9_구매관련서류(디지털도유기용)" xfId="2739" xr:uid="{00000000-0005-0000-0000-0000B90A0000}"/>
    <cellStyle name="표준_07궤도공사(보1)" xfId="644" xr:uid="{00000000-0005-0000-0000-0000BA0A0000}"/>
    <cellStyle name="표준_2007발주설계" xfId="645" xr:uid="{00000000-0005-0000-0000-0000BB0A0000}"/>
    <cellStyle name="표준_2007발주설계(작성용_1)" xfId="646" xr:uid="{00000000-0005-0000-0000-0000BC0A0000}"/>
    <cellStyle name="標準_Akia(F）-8" xfId="651" xr:uid="{00000000-0005-0000-0000-0000BD0A0000}"/>
    <cellStyle name="표준_곡선현황" xfId="647" xr:uid="{00000000-0005-0000-0000-0000BE0A0000}"/>
    <cellStyle name="표준_설계표지(08.7)" xfId="648" xr:uid="{00000000-0005-0000-0000-0000C00A0000}"/>
    <cellStyle name="표준_시설물현황(본선)" xfId="649" xr:uid="{00000000-0005-0000-0000-0000C10A0000}"/>
    <cellStyle name="표준_편마모(검측차1월)" xfId="650" xr:uid="{00000000-0005-0000-0000-0000C30A0000}"/>
    <cellStyle name="표준1" xfId="2740" xr:uid="{00000000-0005-0000-0000-0000C40A0000}"/>
    <cellStyle name="표준10" xfId="2741" xr:uid="{00000000-0005-0000-0000-0000C50A0000}"/>
    <cellStyle name="표준2" xfId="2742" xr:uid="{00000000-0005-0000-0000-0000C60A0000}"/>
    <cellStyle name="하이퍼링크 2" xfId="2743" xr:uid="{00000000-0005-0000-0000-0000C70A0000}"/>
    <cellStyle name="합산" xfId="652" xr:uid="{00000000-0005-0000-0000-0000C80A0000}"/>
    <cellStyle name="貨幣_KEYRPT" xfId="2744" xr:uid="{00000000-0005-0000-0000-0000C90A0000}"/>
    <cellStyle name="화폐기호" xfId="653" xr:uid="{00000000-0005-0000-0000-0000CA0A0000}"/>
    <cellStyle name="화폐기호0" xfId="654" xr:uid="{00000000-0005-0000-0000-0000CB0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4" name="Line 1">
          <a:extLst>
            <a:ext uri="{FF2B5EF4-FFF2-40B4-BE49-F238E27FC236}">
              <a16:creationId xmlns:a16="http://schemas.microsoft.com/office/drawing/2014/main" id="{00000000-0008-0000-0E00-00005A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5" name="Line 2">
          <a:extLst>
            <a:ext uri="{FF2B5EF4-FFF2-40B4-BE49-F238E27FC236}">
              <a16:creationId xmlns:a16="http://schemas.microsoft.com/office/drawing/2014/main" id="{00000000-0008-0000-0E00-00005B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6" name="Line 3">
          <a:extLst>
            <a:ext uri="{FF2B5EF4-FFF2-40B4-BE49-F238E27FC236}">
              <a16:creationId xmlns:a16="http://schemas.microsoft.com/office/drawing/2014/main" id="{00000000-0008-0000-0E00-00005C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7" name="Line 4">
          <a:extLst>
            <a:ext uri="{FF2B5EF4-FFF2-40B4-BE49-F238E27FC236}">
              <a16:creationId xmlns:a16="http://schemas.microsoft.com/office/drawing/2014/main" id="{00000000-0008-0000-0E00-00005D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8" name="Line 5">
          <a:extLst>
            <a:ext uri="{FF2B5EF4-FFF2-40B4-BE49-F238E27FC236}">
              <a16:creationId xmlns:a16="http://schemas.microsoft.com/office/drawing/2014/main" id="{00000000-0008-0000-0E00-00005E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9" name="Line 6">
          <a:extLst>
            <a:ext uri="{FF2B5EF4-FFF2-40B4-BE49-F238E27FC236}">
              <a16:creationId xmlns:a16="http://schemas.microsoft.com/office/drawing/2014/main" id="{00000000-0008-0000-0E00-00005F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0" name="Line 7">
          <a:extLst>
            <a:ext uri="{FF2B5EF4-FFF2-40B4-BE49-F238E27FC236}">
              <a16:creationId xmlns:a16="http://schemas.microsoft.com/office/drawing/2014/main" id="{00000000-0008-0000-0E00-000060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1" name="Line 8">
          <a:extLst>
            <a:ext uri="{FF2B5EF4-FFF2-40B4-BE49-F238E27FC236}">
              <a16:creationId xmlns:a16="http://schemas.microsoft.com/office/drawing/2014/main" id="{00000000-0008-0000-0E00-000061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2" name="Line 9">
          <a:extLst>
            <a:ext uri="{FF2B5EF4-FFF2-40B4-BE49-F238E27FC236}">
              <a16:creationId xmlns:a16="http://schemas.microsoft.com/office/drawing/2014/main" id="{00000000-0008-0000-0E00-000062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3" name="Line 10">
          <a:extLst>
            <a:ext uri="{FF2B5EF4-FFF2-40B4-BE49-F238E27FC236}">
              <a16:creationId xmlns:a16="http://schemas.microsoft.com/office/drawing/2014/main" id="{00000000-0008-0000-0E00-000063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4" name="Line 11">
          <a:extLst>
            <a:ext uri="{FF2B5EF4-FFF2-40B4-BE49-F238E27FC236}">
              <a16:creationId xmlns:a16="http://schemas.microsoft.com/office/drawing/2014/main" id="{00000000-0008-0000-0E00-000064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5" name="Line 12">
          <a:extLst>
            <a:ext uri="{FF2B5EF4-FFF2-40B4-BE49-F238E27FC236}">
              <a16:creationId xmlns:a16="http://schemas.microsoft.com/office/drawing/2014/main" id="{00000000-0008-0000-0E00-000065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6" name="Line 13">
          <a:extLst>
            <a:ext uri="{FF2B5EF4-FFF2-40B4-BE49-F238E27FC236}">
              <a16:creationId xmlns:a16="http://schemas.microsoft.com/office/drawing/2014/main" id="{00000000-0008-0000-0E00-000066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7" name="Line 14">
          <a:extLst>
            <a:ext uri="{FF2B5EF4-FFF2-40B4-BE49-F238E27FC236}">
              <a16:creationId xmlns:a16="http://schemas.microsoft.com/office/drawing/2014/main" id="{00000000-0008-0000-0E00-000067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8" name="Line 15">
          <a:extLst>
            <a:ext uri="{FF2B5EF4-FFF2-40B4-BE49-F238E27FC236}">
              <a16:creationId xmlns:a16="http://schemas.microsoft.com/office/drawing/2014/main" id="{00000000-0008-0000-0E00-000068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9" name="Line 16">
          <a:extLst>
            <a:ext uri="{FF2B5EF4-FFF2-40B4-BE49-F238E27FC236}">
              <a16:creationId xmlns:a16="http://schemas.microsoft.com/office/drawing/2014/main" id="{00000000-0008-0000-0E00-000069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0" name="Line 17">
          <a:extLst>
            <a:ext uri="{FF2B5EF4-FFF2-40B4-BE49-F238E27FC236}">
              <a16:creationId xmlns:a16="http://schemas.microsoft.com/office/drawing/2014/main" id="{00000000-0008-0000-0E00-00006A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1" name="Line 18">
          <a:extLst>
            <a:ext uri="{FF2B5EF4-FFF2-40B4-BE49-F238E27FC236}">
              <a16:creationId xmlns:a16="http://schemas.microsoft.com/office/drawing/2014/main" id="{00000000-0008-0000-0E00-00006B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2" name="Line 19">
          <a:extLst>
            <a:ext uri="{FF2B5EF4-FFF2-40B4-BE49-F238E27FC236}">
              <a16:creationId xmlns:a16="http://schemas.microsoft.com/office/drawing/2014/main" id="{00000000-0008-0000-0E00-00006C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3" name="Line 20">
          <a:extLst>
            <a:ext uri="{FF2B5EF4-FFF2-40B4-BE49-F238E27FC236}">
              <a16:creationId xmlns:a16="http://schemas.microsoft.com/office/drawing/2014/main" id="{00000000-0008-0000-0E00-00006D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4" name="Line 21">
          <a:extLst>
            <a:ext uri="{FF2B5EF4-FFF2-40B4-BE49-F238E27FC236}">
              <a16:creationId xmlns:a16="http://schemas.microsoft.com/office/drawing/2014/main" id="{00000000-0008-0000-0E00-00006E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5" name="Line 22">
          <a:extLst>
            <a:ext uri="{FF2B5EF4-FFF2-40B4-BE49-F238E27FC236}">
              <a16:creationId xmlns:a16="http://schemas.microsoft.com/office/drawing/2014/main" id="{00000000-0008-0000-0E00-00006F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6" name="Line 23">
          <a:extLst>
            <a:ext uri="{FF2B5EF4-FFF2-40B4-BE49-F238E27FC236}">
              <a16:creationId xmlns:a16="http://schemas.microsoft.com/office/drawing/2014/main" id="{00000000-0008-0000-0E00-000070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7" name="Line 24">
          <a:extLst>
            <a:ext uri="{FF2B5EF4-FFF2-40B4-BE49-F238E27FC236}">
              <a16:creationId xmlns:a16="http://schemas.microsoft.com/office/drawing/2014/main" id="{00000000-0008-0000-0E00-000071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8" name="Line 25">
          <a:extLst>
            <a:ext uri="{FF2B5EF4-FFF2-40B4-BE49-F238E27FC236}">
              <a16:creationId xmlns:a16="http://schemas.microsoft.com/office/drawing/2014/main" id="{00000000-0008-0000-0E00-000072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9" name="Line 26">
          <a:extLst>
            <a:ext uri="{FF2B5EF4-FFF2-40B4-BE49-F238E27FC236}">
              <a16:creationId xmlns:a16="http://schemas.microsoft.com/office/drawing/2014/main" id="{00000000-0008-0000-0E00-000073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0" name="Line 27">
          <a:extLst>
            <a:ext uri="{FF2B5EF4-FFF2-40B4-BE49-F238E27FC236}">
              <a16:creationId xmlns:a16="http://schemas.microsoft.com/office/drawing/2014/main" id="{00000000-0008-0000-0E00-000074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1" name="Line 28">
          <a:extLst>
            <a:ext uri="{FF2B5EF4-FFF2-40B4-BE49-F238E27FC236}">
              <a16:creationId xmlns:a16="http://schemas.microsoft.com/office/drawing/2014/main" id="{00000000-0008-0000-0E00-000075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2" name="Line 29">
          <a:extLst>
            <a:ext uri="{FF2B5EF4-FFF2-40B4-BE49-F238E27FC236}">
              <a16:creationId xmlns:a16="http://schemas.microsoft.com/office/drawing/2014/main" id="{00000000-0008-0000-0E00-000076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3" name="Line 30">
          <a:extLst>
            <a:ext uri="{FF2B5EF4-FFF2-40B4-BE49-F238E27FC236}">
              <a16:creationId xmlns:a16="http://schemas.microsoft.com/office/drawing/2014/main" id="{00000000-0008-0000-0E00-000077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4" name="Line 31">
          <a:extLst>
            <a:ext uri="{FF2B5EF4-FFF2-40B4-BE49-F238E27FC236}">
              <a16:creationId xmlns:a16="http://schemas.microsoft.com/office/drawing/2014/main" id="{00000000-0008-0000-0E00-000078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5" name="Line 32">
          <a:extLst>
            <a:ext uri="{FF2B5EF4-FFF2-40B4-BE49-F238E27FC236}">
              <a16:creationId xmlns:a16="http://schemas.microsoft.com/office/drawing/2014/main" id="{00000000-0008-0000-0E00-000079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6" name="Line 33">
          <a:extLst>
            <a:ext uri="{FF2B5EF4-FFF2-40B4-BE49-F238E27FC236}">
              <a16:creationId xmlns:a16="http://schemas.microsoft.com/office/drawing/2014/main" id="{00000000-0008-0000-0E00-00007A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7" name="Line 34">
          <a:extLst>
            <a:ext uri="{FF2B5EF4-FFF2-40B4-BE49-F238E27FC236}">
              <a16:creationId xmlns:a16="http://schemas.microsoft.com/office/drawing/2014/main" id="{00000000-0008-0000-0E00-00007B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8" name="Line 35">
          <a:extLst>
            <a:ext uri="{FF2B5EF4-FFF2-40B4-BE49-F238E27FC236}">
              <a16:creationId xmlns:a16="http://schemas.microsoft.com/office/drawing/2014/main" id="{00000000-0008-0000-0E00-00007C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9" name="Line 36">
          <a:extLst>
            <a:ext uri="{FF2B5EF4-FFF2-40B4-BE49-F238E27FC236}">
              <a16:creationId xmlns:a16="http://schemas.microsoft.com/office/drawing/2014/main" id="{00000000-0008-0000-0E00-00007D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0" name="Line 37">
          <a:extLst>
            <a:ext uri="{FF2B5EF4-FFF2-40B4-BE49-F238E27FC236}">
              <a16:creationId xmlns:a16="http://schemas.microsoft.com/office/drawing/2014/main" id="{00000000-0008-0000-0E00-00007E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1" name="Line 38">
          <a:extLst>
            <a:ext uri="{FF2B5EF4-FFF2-40B4-BE49-F238E27FC236}">
              <a16:creationId xmlns:a16="http://schemas.microsoft.com/office/drawing/2014/main" id="{00000000-0008-0000-0E00-00007F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2" name="Line 39">
          <a:extLst>
            <a:ext uri="{FF2B5EF4-FFF2-40B4-BE49-F238E27FC236}">
              <a16:creationId xmlns:a16="http://schemas.microsoft.com/office/drawing/2014/main" id="{00000000-0008-0000-0E00-000080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3" name="Line 40">
          <a:extLst>
            <a:ext uri="{FF2B5EF4-FFF2-40B4-BE49-F238E27FC236}">
              <a16:creationId xmlns:a16="http://schemas.microsoft.com/office/drawing/2014/main" id="{00000000-0008-0000-0E00-000081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4" name="Line 41">
          <a:extLst>
            <a:ext uri="{FF2B5EF4-FFF2-40B4-BE49-F238E27FC236}">
              <a16:creationId xmlns:a16="http://schemas.microsoft.com/office/drawing/2014/main" id="{00000000-0008-0000-0E00-000082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5" name="Line 42">
          <a:extLst>
            <a:ext uri="{FF2B5EF4-FFF2-40B4-BE49-F238E27FC236}">
              <a16:creationId xmlns:a16="http://schemas.microsoft.com/office/drawing/2014/main" id="{00000000-0008-0000-0E00-000083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6" name="Line 43">
          <a:extLst>
            <a:ext uri="{FF2B5EF4-FFF2-40B4-BE49-F238E27FC236}">
              <a16:creationId xmlns:a16="http://schemas.microsoft.com/office/drawing/2014/main" id="{00000000-0008-0000-0E00-000084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7" name="Line 44">
          <a:extLst>
            <a:ext uri="{FF2B5EF4-FFF2-40B4-BE49-F238E27FC236}">
              <a16:creationId xmlns:a16="http://schemas.microsoft.com/office/drawing/2014/main" id="{00000000-0008-0000-0E00-000085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8" name="Line 45">
          <a:extLst>
            <a:ext uri="{FF2B5EF4-FFF2-40B4-BE49-F238E27FC236}">
              <a16:creationId xmlns:a16="http://schemas.microsoft.com/office/drawing/2014/main" id="{00000000-0008-0000-0E00-000086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9" name="Line 46">
          <a:extLst>
            <a:ext uri="{FF2B5EF4-FFF2-40B4-BE49-F238E27FC236}">
              <a16:creationId xmlns:a16="http://schemas.microsoft.com/office/drawing/2014/main" id="{00000000-0008-0000-0E00-000087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0" name="Line 47">
          <a:extLst>
            <a:ext uri="{FF2B5EF4-FFF2-40B4-BE49-F238E27FC236}">
              <a16:creationId xmlns:a16="http://schemas.microsoft.com/office/drawing/2014/main" id="{00000000-0008-0000-0E00-000088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1" name="Line 48">
          <a:extLst>
            <a:ext uri="{FF2B5EF4-FFF2-40B4-BE49-F238E27FC236}">
              <a16:creationId xmlns:a16="http://schemas.microsoft.com/office/drawing/2014/main" id="{00000000-0008-0000-0E00-000089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2" name="Line 49">
          <a:extLst>
            <a:ext uri="{FF2B5EF4-FFF2-40B4-BE49-F238E27FC236}">
              <a16:creationId xmlns:a16="http://schemas.microsoft.com/office/drawing/2014/main" id="{00000000-0008-0000-0E00-00008A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3" name="Line 50">
          <a:extLst>
            <a:ext uri="{FF2B5EF4-FFF2-40B4-BE49-F238E27FC236}">
              <a16:creationId xmlns:a16="http://schemas.microsoft.com/office/drawing/2014/main" id="{00000000-0008-0000-0E00-00008B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4" name="Line 51">
          <a:extLst>
            <a:ext uri="{FF2B5EF4-FFF2-40B4-BE49-F238E27FC236}">
              <a16:creationId xmlns:a16="http://schemas.microsoft.com/office/drawing/2014/main" id="{00000000-0008-0000-0E00-00008C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5" name="Line 52">
          <a:extLst>
            <a:ext uri="{FF2B5EF4-FFF2-40B4-BE49-F238E27FC236}">
              <a16:creationId xmlns:a16="http://schemas.microsoft.com/office/drawing/2014/main" id="{00000000-0008-0000-0E00-00008D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6" name="Line 53">
          <a:extLst>
            <a:ext uri="{FF2B5EF4-FFF2-40B4-BE49-F238E27FC236}">
              <a16:creationId xmlns:a16="http://schemas.microsoft.com/office/drawing/2014/main" id="{00000000-0008-0000-0E00-00008E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7" name="Line 54">
          <a:extLst>
            <a:ext uri="{FF2B5EF4-FFF2-40B4-BE49-F238E27FC236}">
              <a16:creationId xmlns:a16="http://schemas.microsoft.com/office/drawing/2014/main" id="{00000000-0008-0000-0E00-00008F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8" name="Line 55">
          <a:extLst>
            <a:ext uri="{FF2B5EF4-FFF2-40B4-BE49-F238E27FC236}">
              <a16:creationId xmlns:a16="http://schemas.microsoft.com/office/drawing/2014/main" id="{00000000-0008-0000-0E00-000090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9" name="Line 56">
          <a:extLst>
            <a:ext uri="{FF2B5EF4-FFF2-40B4-BE49-F238E27FC236}">
              <a16:creationId xmlns:a16="http://schemas.microsoft.com/office/drawing/2014/main" id="{00000000-0008-0000-0E00-000091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0" name="Line 57">
          <a:extLst>
            <a:ext uri="{FF2B5EF4-FFF2-40B4-BE49-F238E27FC236}">
              <a16:creationId xmlns:a16="http://schemas.microsoft.com/office/drawing/2014/main" id="{00000000-0008-0000-0E00-000092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1" name="Line 58">
          <a:extLst>
            <a:ext uri="{FF2B5EF4-FFF2-40B4-BE49-F238E27FC236}">
              <a16:creationId xmlns:a16="http://schemas.microsoft.com/office/drawing/2014/main" id="{00000000-0008-0000-0E00-000093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2" name="Line 59">
          <a:extLst>
            <a:ext uri="{FF2B5EF4-FFF2-40B4-BE49-F238E27FC236}">
              <a16:creationId xmlns:a16="http://schemas.microsoft.com/office/drawing/2014/main" id="{00000000-0008-0000-0E00-000094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3" name="Line 60">
          <a:extLst>
            <a:ext uri="{FF2B5EF4-FFF2-40B4-BE49-F238E27FC236}">
              <a16:creationId xmlns:a16="http://schemas.microsoft.com/office/drawing/2014/main" id="{00000000-0008-0000-0E00-000095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4" name="Line 61">
          <a:extLst>
            <a:ext uri="{FF2B5EF4-FFF2-40B4-BE49-F238E27FC236}">
              <a16:creationId xmlns:a16="http://schemas.microsoft.com/office/drawing/2014/main" id="{00000000-0008-0000-0E00-000096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5" name="Line 62">
          <a:extLst>
            <a:ext uri="{FF2B5EF4-FFF2-40B4-BE49-F238E27FC236}">
              <a16:creationId xmlns:a16="http://schemas.microsoft.com/office/drawing/2014/main" id="{00000000-0008-0000-0E00-000097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6" name="Line 63">
          <a:extLst>
            <a:ext uri="{FF2B5EF4-FFF2-40B4-BE49-F238E27FC236}">
              <a16:creationId xmlns:a16="http://schemas.microsoft.com/office/drawing/2014/main" id="{00000000-0008-0000-0E00-000098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7" name="Line 64">
          <a:extLst>
            <a:ext uri="{FF2B5EF4-FFF2-40B4-BE49-F238E27FC236}">
              <a16:creationId xmlns:a16="http://schemas.microsoft.com/office/drawing/2014/main" id="{00000000-0008-0000-0E00-000099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8" name="Line 65">
          <a:extLst>
            <a:ext uri="{FF2B5EF4-FFF2-40B4-BE49-F238E27FC236}">
              <a16:creationId xmlns:a16="http://schemas.microsoft.com/office/drawing/2014/main" id="{00000000-0008-0000-0E00-00009A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9" name="Line 66">
          <a:extLst>
            <a:ext uri="{FF2B5EF4-FFF2-40B4-BE49-F238E27FC236}">
              <a16:creationId xmlns:a16="http://schemas.microsoft.com/office/drawing/2014/main" id="{00000000-0008-0000-0E00-00009B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0" name="Line 67">
          <a:extLst>
            <a:ext uri="{FF2B5EF4-FFF2-40B4-BE49-F238E27FC236}">
              <a16:creationId xmlns:a16="http://schemas.microsoft.com/office/drawing/2014/main" id="{00000000-0008-0000-0E00-00009C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1" name="Line 68">
          <a:extLst>
            <a:ext uri="{FF2B5EF4-FFF2-40B4-BE49-F238E27FC236}">
              <a16:creationId xmlns:a16="http://schemas.microsoft.com/office/drawing/2014/main" id="{00000000-0008-0000-0E00-00009D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2" name="Line 69">
          <a:extLst>
            <a:ext uri="{FF2B5EF4-FFF2-40B4-BE49-F238E27FC236}">
              <a16:creationId xmlns:a16="http://schemas.microsoft.com/office/drawing/2014/main" id="{00000000-0008-0000-0E00-00009EE60E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85725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3" name="Line 70">
          <a:extLst>
            <a:ext uri="{FF2B5EF4-FFF2-40B4-BE49-F238E27FC236}">
              <a16:creationId xmlns:a16="http://schemas.microsoft.com/office/drawing/2014/main" id="{00000000-0008-0000-0E00-00009FE60E00}"/>
            </a:ext>
          </a:extLst>
        </xdr:cNvPr>
        <xdr:cNvSpPr>
          <a:spLocks noChangeShapeType="1"/>
        </xdr:cNvSpPr>
      </xdr:nvSpPr>
      <xdr:spPr bwMode="auto">
        <a:xfrm>
          <a:off x="85725" y="0"/>
          <a:ext cx="76009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F00-000007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F00-000009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F00-00000A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F00-00000B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id="{00000000-0008-0000-0F00-00000C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F00-00000D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F00-00000E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F00-00000F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00000000-0008-0000-0F00-000010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F00-000011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00000000-0008-0000-0F00-000012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00000000-0008-0000-0F00-000013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00000000-0008-0000-0F00-000014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00000000-0008-0000-0F00-000015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id="{00000000-0008-0000-0F00-000016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00000000-0008-0000-0F00-000017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00000000-0008-0000-0F00-000018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00000000-0008-0000-0F00-000019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id="{00000000-0008-0000-0F00-00001A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00000000-0008-0000-0F00-00001B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id="{00000000-0008-0000-0F00-00001C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00000000-0008-0000-0F00-00001D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00000000-0008-0000-0F00-00001E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00000000-0008-0000-0F00-00001F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id="{00000000-0008-0000-0F00-000020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00000000-0008-0000-0F00-000021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id="{00000000-0008-0000-0F00-000022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00000000-0008-0000-0F00-000023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id="{00000000-0008-0000-0F00-000024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id="{00000000-0008-0000-0F00-000025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00000000-0008-0000-0F00-000026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00000000-0008-0000-0F00-000027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id="{00000000-0008-0000-0F00-000028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00000000-0008-0000-0F00-000029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id="{00000000-0008-0000-0F00-00002A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00000000-0008-0000-0F00-00002B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id="{00000000-0008-0000-0F00-00002C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00000000-0008-0000-0F00-00002D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id="{00000000-0008-0000-0F00-00002E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00000000-0008-0000-0F00-00002F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id="{00000000-0008-0000-0F00-000030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id="{00000000-0008-0000-0F00-000031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00000000-0008-0000-0F00-000032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id="{00000000-0008-0000-0F00-000033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00000000-0008-0000-0F00-000034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00000000-0008-0000-0F00-000035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00000000-0008-0000-0F00-000036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id="{00000000-0008-0000-0F00-000037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000000-0008-0000-0F00-000038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id="{00000000-0008-0000-0F00-000039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00000000-0008-0000-0F00-00003A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id="{00000000-0008-0000-0F00-00003B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00000000-0008-0000-0F00-00003C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1" name="Line 60">
          <a:extLst>
            <a:ext uri="{FF2B5EF4-FFF2-40B4-BE49-F238E27FC236}">
              <a16:creationId xmlns:a16="http://schemas.microsoft.com/office/drawing/2014/main" id="{00000000-0008-0000-0F00-00003D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00000000-0008-0000-0F00-00003E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F00-00003F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F00-000040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5" name="Line 64">
          <a:extLst>
            <a:ext uri="{FF2B5EF4-FFF2-40B4-BE49-F238E27FC236}">
              <a16:creationId xmlns:a16="http://schemas.microsoft.com/office/drawing/2014/main" id="{00000000-0008-0000-0F00-000041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0000000-0008-0000-0F00-000042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7" name="Line 66">
          <a:extLst>
            <a:ext uri="{FF2B5EF4-FFF2-40B4-BE49-F238E27FC236}">
              <a16:creationId xmlns:a16="http://schemas.microsoft.com/office/drawing/2014/main" id="{00000000-0008-0000-0F00-000043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00000000-0008-0000-0F00-000044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9" name="Line 68">
          <a:extLst>
            <a:ext uri="{FF2B5EF4-FFF2-40B4-BE49-F238E27FC236}">
              <a16:creationId xmlns:a16="http://schemas.microsoft.com/office/drawing/2014/main" id="{00000000-0008-0000-0F00-000045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00000000-0008-0000-0F00-000046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71" name="Line 70">
          <a:extLst>
            <a:ext uri="{FF2B5EF4-FFF2-40B4-BE49-F238E27FC236}">
              <a16:creationId xmlns:a16="http://schemas.microsoft.com/office/drawing/2014/main" id="{00000000-0008-0000-0F00-000047000000}"/>
            </a:ext>
          </a:extLst>
        </xdr:cNvPr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&#54812;&#49569;&#54617;&#44368;&#48169;&#49569;\&#54812;&#49569;&#54617;&#44368;%20&#44221;&#51228;&#50896;%20&#51228;&#526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원가계산서"/>
      <sheetName val="기기품셈내역"/>
      <sheetName val="갑"/>
      <sheetName val="노무비산출내역"/>
      <sheetName val="내역서"/>
      <sheetName val="혜송학교 경제원 제출"/>
      <sheetName val="설계조건"/>
      <sheetName val="건축내역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C463B-8DD6-43D2-988B-F35E36BF8058}">
  <dimension ref="A1:M19"/>
  <sheetViews>
    <sheetView view="pageBreakPreview" zoomScaleNormal="100" zoomScaleSheetLayoutView="100" workbookViewId="0">
      <selection activeCell="T7" sqref="T7"/>
    </sheetView>
  </sheetViews>
  <sheetFormatPr defaultRowHeight="11.25"/>
  <cols>
    <col min="1" max="16384" width="8.88671875" style="221"/>
  </cols>
  <sheetData>
    <row r="1" spans="1:13" ht="27.95" customHeight="1">
      <c r="A1" s="234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2"/>
    </row>
    <row r="2" spans="1:13" ht="27.95" customHeight="1">
      <c r="A2" s="231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5"/>
    </row>
    <row r="3" spans="1:13" ht="27.95" customHeight="1">
      <c r="A3" s="231"/>
      <c r="B3" s="230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5"/>
    </row>
    <row r="4" spans="1:13" ht="27.95" customHeight="1">
      <c r="A4" s="227"/>
      <c r="B4" s="228" t="s">
        <v>504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5"/>
    </row>
    <row r="5" spans="1:13" ht="27.95" customHeight="1">
      <c r="A5" s="227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5"/>
    </row>
    <row r="6" spans="1:13" ht="27.95" customHeight="1">
      <c r="A6" s="227"/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5"/>
    </row>
    <row r="7" spans="1:13" ht="27.95" customHeight="1">
      <c r="A7" s="227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5"/>
    </row>
    <row r="8" spans="1:13" ht="27.95" customHeight="1">
      <c r="A8" s="261" t="s">
        <v>503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3"/>
    </row>
    <row r="9" spans="1:13" ht="27.95" customHeight="1">
      <c r="A9" s="227"/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5"/>
    </row>
    <row r="10" spans="1:13" ht="27.95" customHeight="1">
      <c r="A10" s="227"/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5"/>
    </row>
    <row r="11" spans="1:13" ht="27.95" customHeight="1">
      <c r="A11" s="227"/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5"/>
    </row>
    <row r="12" spans="1:13" ht="27.95" customHeight="1">
      <c r="A12" s="227"/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5"/>
    </row>
    <row r="13" spans="1:13" ht="27.95" customHeight="1">
      <c r="A13" s="227"/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5"/>
    </row>
    <row r="14" spans="1:13" ht="27.95" customHeight="1">
      <c r="A14" s="261" t="s">
        <v>505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3"/>
    </row>
    <row r="15" spans="1:13" ht="27.95" customHeight="1">
      <c r="A15" s="227"/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5"/>
    </row>
    <row r="16" spans="1:13" ht="27.95" customHeight="1">
      <c r="A16" s="227"/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5"/>
    </row>
    <row r="17" spans="1:13" ht="27.95" customHeight="1">
      <c r="A17" s="261" t="s">
        <v>506</v>
      </c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3"/>
    </row>
    <row r="18" spans="1:13" ht="27.95" customHeight="1">
      <c r="A18" s="227"/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5"/>
    </row>
    <row r="19" spans="1:13" ht="27.95" customHeight="1" thickBot="1">
      <c r="A19" s="224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2"/>
    </row>
  </sheetData>
  <mergeCells count="3">
    <mergeCell ref="A8:M8"/>
    <mergeCell ref="A14:M14"/>
    <mergeCell ref="A17:M17"/>
  </mergeCells>
  <phoneticPr fontId="10" type="noConversion"/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0"/>
  <sheetViews>
    <sheetView view="pageBreakPreview" topLeftCell="A2" zoomScale="115" zoomScaleNormal="100" zoomScaleSheetLayoutView="115" workbookViewId="0">
      <selection activeCell="F14" sqref="F14"/>
    </sheetView>
  </sheetViews>
  <sheetFormatPr defaultRowHeight="11.25"/>
  <cols>
    <col min="1" max="1" width="8.88671875" style="198" customWidth="1"/>
    <col min="2" max="2" width="8.88671875" style="198"/>
    <col min="3" max="3" width="4.77734375" style="198" customWidth="1"/>
    <col min="4" max="4" width="9.21875" style="198" customWidth="1"/>
    <col min="5" max="5" width="11.33203125" style="198" customWidth="1"/>
    <col min="6" max="6" width="9.44140625" style="198" customWidth="1"/>
    <col min="7" max="7" width="11.33203125" style="198" customWidth="1"/>
    <col min="8" max="8" width="9.33203125" style="198" customWidth="1"/>
    <col min="9" max="9" width="11.33203125" style="198" customWidth="1"/>
    <col min="10" max="10" width="7.44140625" style="198" customWidth="1"/>
    <col min="11" max="11" width="11.44140625" style="198" customWidth="1"/>
    <col min="12" max="12" width="17" style="198" bestFit="1" customWidth="1"/>
    <col min="13" max="256" width="8.88671875" style="198"/>
    <col min="257" max="257" width="8.88671875" style="198" customWidth="1"/>
    <col min="258" max="258" width="8.88671875" style="198"/>
    <col min="259" max="259" width="4.77734375" style="198" customWidth="1"/>
    <col min="260" max="260" width="9.21875" style="198" customWidth="1"/>
    <col min="261" max="261" width="11.33203125" style="198" customWidth="1"/>
    <col min="262" max="262" width="9.44140625" style="198" customWidth="1"/>
    <col min="263" max="263" width="11.33203125" style="198" customWidth="1"/>
    <col min="264" max="264" width="9.33203125" style="198" customWidth="1"/>
    <col min="265" max="265" width="11.33203125" style="198" customWidth="1"/>
    <col min="266" max="266" width="7.44140625" style="198" customWidth="1"/>
    <col min="267" max="267" width="11.44140625" style="198" customWidth="1"/>
    <col min="268" max="268" width="17" style="198" bestFit="1" customWidth="1"/>
    <col min="269" max="512" width="8.88671875" style="198"/>
    <col min="513" max="513" width="8.88671875" style="198" customWidth="1"/>
    <col min="514" max="514" width="8.88671875" style="198"/>
    <col min="515" max="515" width="4.77734375" style="198" customWidth="1"/>
    <col min="516" max="516" width="9.21875" style="198" customWidth="1"/>
    <col min="517" max="517" width="11.33203125" style="198" customWidth="1"/>
    <col min="518" max="518" width="9.44140625" style="198" customWidth="1"/>
    <col min="519" max="519" width="11.33203125" style="198" customWidth="1"/>
    <col min="520" max="520" width="9.33203125" style="198" customWidth="1"/>
    <col min="521" max="521" width="11.33203125" style="198" customWidth="1"/>
    <col min="522" max="522" width="7.44140625" style="198" customWidth="1"/>
    <col min="523" max="523" width="11.44140625" style="198" customWidth="1"/>
    <col min="524" max="524" width="17" style="198" bestFit="1" customWidth="1"/>
    <col min="525" max="768" width="8.88671875" style="198"/>
    <col min="769" max="769" width="8.88671875" style="198" customWidth="1"/>
    <col min="770" max="770" width="8.88671875" style="198"/>
    <col min="771" max="771" width="4.77734375" style="198" customWidth="1"/>
    <col min="772" max="772" width="9.21875" style="198" customWidth="1"/>
    <col min="773" max="773" width="11.33203125" style="198" customWidth="1"/>
    <col min="774" max="774" width="9.44140625" style="198" customWidth="1"/>
    <col min="775" max="775" width="11.33203125" style="198" customWidth="1"/>
    <col min="776" max="776" width="9.33203125" style="198" customWidth="1"/>
    <col min="777" max="777" width="11.33203125" style="198" customWidth="1"/>
    <col min="778" max="778" width="7.44140625" style="198" customWidth="1"/>
    <col min="779" max="779" width="11.44140625" style="198" customWidth="1"/>
    <col min="780" max="780" width="17" style="198" bestFit="1" customWidth="1"/>
    <col min="781" max="1024" width="8.88671875" style="198"/>
    <col min="1025" max="1025" width="8.88671875" style="198" customWidth="1"/>
    <col min="1026" max="1026" width="8.88671875" style="198"/>
    <col min="1027" max="1027" width="4.77734375" style="198" customWidth="1"/>
    <col min="1028" max="1028" width="9.21875" style="198" customWidth="1"/>
    <col min="1029" max="1029" width="11.33203125" style="198" customWidth="1"/>
    <col min="1030" max="1030" width="9.44140625" style="198" customWidth="1"/>
    <col min="1031" max="1031" width="11.33203125" style="198" customWidth="1"/>
    <col min="1032" max="1032" width="9.33203125" style="198" customWidth="1"/>
    <col min="1033" max="1033" width="11.33203125" style="198" customWidth="1"/>
    <col min="1034" max="1034" width="7.44140625" style="198" customWidth="1"/>
    <col min="1035" max="1035" width="11.44140625" style="198" customWidth="1"/>
    <col min="1036" max="1036" width="17" style="198" bestFit="1" customWidth="1"/>
    <col min="1037" max="1280" width="8.88671875" style="198"/>
    <col min="1281" max="1281" width="8.88671875" style="198" customWidth="1"/>
    <col min="1282" max="1282" width="8.88671875" style="198"/>
    <col min="1283" max="1283" width="4.77734375" style="198" customWidth="1"/>
    <col min="1284" max="1284" width="9.21875" style="198" customWidth="1"/>
    <col min="1285" max="1285" width="11.33203125" style="198" customWidth="1"/>
    <col min="1286" max="1286" width="9.44140625" style="198" customWidth="1"/>
    <col min="1287" max="1287" width="11.33203125" style="198" customWidth="1"/>
    <col min="1288" max="1288" width="9.33203125" style="198" customWidth="1"/>
    <col min="1289" max="1289" width="11.33203125" style="198" customWidth="1"/>
    <col min="1290" max="1290" width="7.44140625" style="198" customWidth="1"/>
    <col min="1291" max="1291" width="11.44140625" style="198" customWidth="1"/>
    <col min="1292" max="1292" width="17" style="198" bestFit="1" customWidth="1"/>
    <col min="1293" max="1536" width="8.88671875" style="198"/>
    <col min="1537" max="1537" width="8.88671875" style="198" customWidth="1"/>
    <col min="1538" max="1538" width="8.88671875" style="198"/>
    <col min="1539" max="1539" width="4.77734375" style="198" customWidth="1"/>
    <col min="1540" max="1540" width="9.21875" style="198" customWidth="1"/>
    <col min="1541" max="1541" width="11.33203125" style="198" customWidth="1"/>
    <col min="1542" max="1542" width="9.44140625" style="198" customWidth="1"/>
    <col min="1543" max="1543" width="11.33203125" style="198" customWidth="1"/>
    <col min="1544" max="1544" width="9.33203125" style="198" customWidth="1"/>
    <col min="1545" max="1545" width="11.33203125" style="198" customWidth="1"/>
    <col min="1546" max="1546" width="7.44140625" style="198" customWidth="1"/>
    <col min="1547" max="1547" width="11.44140625" style="198" customWidth="1"/>
    <col min="1548" max="1548" width="17" style="198" bestFit="1" customWidth="1"/>
    <col min="1549" max="1792" width="8.88671875" style="198"/>
    <col min="1793" max="1793" width="8.88671875" style="198" customWidth="1"/>
    <col min="1794" max="1794" width="8.88671875" style="198"/>
    <col min="1795" max="1795" width="4.77734375" style="198" customWidth="1"/>
    <col min="1796" max="1796" width="9.21875" style="198" customWidth="1"/>
    <col min="1797" max="1797" width="11.33203125" style="198" customWidth="1"/>
    <col min="1798" max="1798" width="9.44140625" style="198" customWidth="1"/>
    <col min="1799" max="1799" width="11.33203125" style="198" customWidth="1"/>
    <col min="1800" max="1800" width="9.33203125" style="198" customWidth="1"/>
    <col min="1801" max="1801" width="11.33203125" style="198" customWidth="1"/>
    <col min="1802" max="1802" width="7.44140625" style="198" customWidth="1"/>
    <col min="1803" max="1803" width="11.44140625" style="198" customWidth="1"/>
    <col min="1804" max="1804" width="17" style="198" bestFit="1" customWidth="1"/>
    <col min="1805" max="2048" width="8.88671875" style="198"/>
    <col min="2049" max="2049" width="8.88671875" style="198" customWidth="1"/>
    <col min="2050" max="2050" width="8.88671875" style="198"/>
    <col min="2051" max="2051" width="4.77734375" style="198" customWidth="1"/>
    <col min="2052" max="2052" width="9.21875" style="198" customWidth="1"/>
    <col min="2053" max="2053" width="11.33203125" style="198" customWidth="1"/>
    <col min="2054" max="2054" width="9.44140625" style="198" customWidth="1"/>
    <col min="2055" max="2055" width="11.33203125" style="198" customWidth="1"/>
    <col min="2056" max="2056" width="9.33203125" style="198" customWidth="1"/>
    <col min="2057" max="2057" width="11.33203125" style="198" customWidth="1"/>
    <col min="2058" max="2058" width="7.44140625" style="198" customWidth="1"/>
    <col min="2059" max="2059" width="11.44140625" style="198" customWidth="1"/>
    <col min="2060" max="2060" width="17" style="198" bestFit="1" customWidth="1"/>
    <col min="2061" max="2304" width="8.88671875" style="198"/>
    <col min="2305" max="2305" width="8.88671875" style="198" customWidth="1"/>
    <col min="2306" max="2306" width="8.88671875" style="198"/>
    <col min="2307" max="2307" width="4.77734375" style="198" customWidth="1"/>
    <col min="2308" max="2308" width="9.21875" style="198" customWidth="1"/>
    <col min="2309" max="2309" width="11.33203125" style="198" customWidth="1"/>
    <col min="2310" max="2310" width="9.44140625" style="198" customWidth="1"/>
    <col min="2311" max="2311" width="11.33203125" style="198" customWidth="1"/>
    <col min="2312" max="2312" width="9.33203125" style="198" customWidth="1"/>
    <col min="2313" max="2313" width="11.33203125" style="198" customWidth="1"/>
    <col min="2314" max="2314" width="7.44140625" style="198" customWidth="1"/>
    <col min="2315" max="2315" width="11.44140625" style="198" customWidth="1"/>
    <col min="2316" max="2316" width="17" style="198" bestFit="1" customWidth="1"/>
    <col min="2317" max="2560" width="8.88671875" style="198"/>
    <col min="2561" max="2561" width="8.88671875" style="198" customWidth="1"/>
    <col min="2562" max="2562" width="8.88671875" style="198"/>
    <col min="2563" max="2563" width="4.77734375" style="198" customWidth="1"/>
    <col min="2564" max="2564" width="9.21875" style="198" customWidth="1"/>
    <col min="2565" max="2565" width="11.33203125" style="198" customWidth="1"/>
    <col min="2566" max="2566" width="9.44140625" style="198" customWidth="1"/>
    <col min="2567" max="2567" width="11.33203125" style="198" customWidth="1"/>
    <col min="2568" max="2568" width="9.33203125" style="198" customWidth="1"/>
    <col min="2569" max="2569" width="11.33203125" style="198" customWidth="1"/>
    <col min="2570" max="2570" width="7.44140625" style="198" customWidth="1"/>
    <col min="2571" max="2571" width="11.44140625" style="198" customWidth="1"/>
    <col min="2572" max="2572" width="17" style="198" bestFit="1" customWidth="1"/>
    <col min="2573" max="2816" width="8.88671875" style="198"/>
    <col min="2817" max="2817" width="8.88671875" style="198" customWidth="1"/>
    <col min="2818" max="2818" width="8.88671875" style="198"/>
    <col min="2819" max="2819" width="4.77734375" style="198" customWidth="1"/>
    <col min="2820" max="2820" width="9.21875" style="198" customWidth="1"/>
    <col min="2821" max="2821" width="11.33203125" style="198" customWidth="1"/>
    <col min="2822" max="2822" width="9.44140625" style="198" customWidth="1"/>
    <col min="2823" max="2823" width="11.33203125" style="198" customWidth="1"/>
    <col min="2824" max="2824" width="9.33203125" style="198" customWidth="1"/>
    <col min="2825" max="2825" width="11.33203125" style="198" customWidth="1"/>
    <col min="2826" max="2826" width="7.44140625" style="198" customWidth="1"/>
    <col min="2827" max="2827" width="11.44140625" style="198" customWidth="1"/>
    <col min="2828" max="2828" width="17" style="198" bestFit="1" customWidth="1"/>
    <col min="2829" max="3072" width="8.88671875" style="198"/>
    <col min="3073" max="3073" width="8.88671875" style="198" customWidth="1"/>
    <col min="3074" max="3074" width="8.88671875" style="198"/>
    <col min="3075" max="3075" width="4.77734375" style="198" customWidth="1"/>
    <col min="3076" max="3076" width="9.21875" style="198" customWidth="1"/>
    <col min="3077" max="3077" width="11.33203125" style="198" customWidth="1"/>
    <col min="3078" max="3078" width="9.44140625" style="198" customWidth="1"/>
    <col min="3079" max="3079" width="11.33203125" style="198" customWidth="1"/>
    <col min="3080" max="3080" width="9.33203125" style="198" customWidth="1"/>
    <col min="3081" max="3081" width="11.33203125" style="198" customWidth="1"/>
    <col min="3082" max="3082" width="7.44140625" style="198" customWidth="1"/>
    <col min="3083" max="3083" width="11.44140625" style="198" customWidth="1"/>
    <col min="3084" max="3084" width="17" style="198" bestFit="1" customWidth="1"/>
    <col min="3085" max="3328" width="8.88671875" style="198"/>
    <col min="3329" max="3329" width="8.88671875" style="198" customWidth="1"/>
    <col min="3330" max="3330" width="8.88671875" style="198"/>
    <col min="3331" max="3331" width="4.77734375" style="198" customWidth="1"/>
    <col min="3332" max="3332" width="9.21875" style="198" customWidth="1"/>
    <col min="3333" max="3333" width="11.33203125" style="198" customWidth="1"/>
    <col min="3334" max="3334" width="9.44140625" style="198" customWidth="1"/>
    <col min="3335" max="3335" width="11.33203125" style="198" customWidth="1"/>
    <col min="3336" max="3336" width="9.33203125" style="198" customWidth="1"/>
    <col min="3337" max="3337" width="11.33203125" style="198" customWidth="1"/>
    <col min="3338" max="3338" width="7.44140625" style="198" customWidth="1"/>
    <col min="3339" max="3339" width="11.44140625" style="198" customWidth="1"/>
    <col min="3340" max="3340" width="17" style="198" bestFit="1" customWidth="1"/>
    <col min="3341" max="3584" width="8.88671875" style="198"/>
    <col min="3585" max="3585" width="8.88671875" style="198" customWidth="1"/>
    <col min="3586" max="3586" width="8.88671875" style="198"/>
    <col min="3587" max="3587" width="4.77734375" style="198" customWidth="1"/>
    <col min="3588" max="3588" width="9.21875" style="198" customWidth="1"/>
    <col min="3589" max="3589" width="11.33203125" style="198" customWidth="1"/>
    <col min="3590" max="3590" width="9.44140625" style="198" customWidth="1"/>
    <col min="3591" max="3591" width="11.33203125" style="198" customWidth="1"/>
    <col min="3592" max="3592" width="9.33203125" style="198" customWidth="1"/>
    <col min="3593" max="3593" width="11.33203125" style="198" customWidth="1"/>
    <col min="3594" max="3594" width="7.44140625" style="198" customWidth="1"/>
    <col min="3595" max="3595" width="11.44140625" style="198" customWidth="1"/>
    <col min="3596" max="3596" width="17" style="198" bestFit="1" customWidth="1"/>
    <col min="3597" max="3840" width="8.88671875" style="198"/>
    <col min="3841" max="3841" width="8.88671875" style="198" customWidth="1"/>
    <col min="3842" max="3842" width="8.88671875" style="198"/>
    <col min="3843" max="3843" width="4.77734375" style="198" customWidth="1"/>
    <col min="3844" max="3844" width="9.21875" style="198" customWidth="1"/>
    <col min="3845" max="3845" width="11.33203125" style="198" customWidth="1"/>
    <col min="3846" max="3846" width="9.44140625" style="198" customWidth="1"/>
    <col min="3847" max="3847" width="11.33203125" style="198" customWidth="1"/>
    <col min="3848" max="3848" width="9.33203125" style="198" customWidth="1"/>
    <col min="3849" max="3849" width="11.33203125" style="198" customWidth="1"/>
    <col min="3850" max="3850" width="7.44140625" style="198" customWidth="1"/>
    <col min="3851" max="3851" width="11.44140625" style="198" customWidth="1"/>
    <col min="3852" max="3852" width="17" style="198" bestFit="1" customWidth="1"/>
    <col min="3853" max="4096" width="8.88671875" style="198"/>
    <col min="4097" max="4097" width="8.88671875" style="198" customWidth="1"/>
    <col min="4098" max="4098" width="8.88671875" style="198"/>
    <col min="4099" max="4099" width="4.77734375" style="198" customWidth="1"/>
    <col min="4100" max="4100" width="9.21875" style="198" customWidth="1"/>
    <col min="4101" max="4101" width="11.33203125" style="198" customWidth="1"/>
    <col min="4102" max="4102" width="9.44140625" style="198" customWidth="1"/>
    <col min="4103" max="4103" width="11.33203125" style="198" customWidth="1"/>
    <col min="4104" max="4104" width="9.33203125" style="198" customWidth="1"/>
    <col min="4105" max="4105" width="11.33203125" style="198" customWidth="1"/>
    <col min="4106" max="4106" width="7.44140625" style="198" customWidth="1"/>
    <col min="4107" max="4107" width="11.44140625" style="198" customWidth="1"/>
    <col min="4108" max="4108" width="17" style="198" bestFit="1" customWidth="1"/>
    <col min="4109" max="4352" width="8.88671875" style="198"/>
    <col min="4353" max="4353" width="8.88671875" style="198" customWidth="1"/>
    <col min="4354" max="4354" width="8.88671875" style="198"/>
    <col min="4355" max="4355" width="4.77734375" style="198" customWidth="1"/>
    <col min="4356" max="4356" width="9.21875" style="198" customWidth="1"/>
    <col min="4357" max="4357" width="11.33203125" style="198" customWidth="1"/>
    <col min="4358" max="4358" width="9.44140625" style="198" customWidth="1"/>
    <col min="4359" max="4359" width="11.33203125" style="198" customWidth="1"/>
    <col min="4360" max="4360" width="9.33203125" style="198" customWidth="1"/>
    <col min="4361" max="4361" width="11.33203125" style="198" customWidth="1"/>
    <col min="4362" max="4362" width="7.44140625" style="198" customWidth="1"/>
    <col min="4363" max="4363" width="11.44140625" style="198" customWidth="1"/>
    <col min="4364" max="4364" width="17" style="198" bestFit="1" customWidth="1"/>
    <col min="4365" max="4608" width="8.88671875" style="198"/>
    <col min="4609" max="4609" width="8.88671875" style="198" customWidth="1"/>
    <col min="4610" max="4610" width="8.88671875" style="198"/>
    <col min="4611" max="4611" width="4.77734375" style="198" customWidth="1"/>
    <col min="4612" max="4612" width="9.21875" style="198" customWidth="1"/>
    <col min="4613" max="4613" width="11.33203125" style="198" customWidth="1"/>
    <col min="4614" max="4614" width="9.44140625" style="198" customWidth="1"/>
    <col min="4615" max="4615" width="11.33203125" style="198" customWidth="1"/>
    <col min="4616" max="4616" width="9.33203125" style="198" customWidth="1"/>
    <col min="4617" max="4617" width="11.33203125" style="198" customWidth="1"/>
    <col min="4618" max="4618" width="7.44140625" style="198" customWidth="1"/>
    <col min="4619" max="4619" width="11.44140625" style="198" customWidth="1"/>
    <col min="4620" max="4620" width="17" style="198" bestFit="1" customWidth="1"/>
    <col min="4621" max="4864" width="8.88671875" style="198"/>
    <col min="4865" max="4865" width="8.88671875" style="198" customWidth="1"/>
    <col min="4866" max="4866" width="8.88671875" style="198"/>
    <col min="4867" max="4867" width="4.77734375" style="198" customWidth="1"/>
    <col min="4868" max="4868" width="9.21875" style="198" customWidth="1"/>
    <col min="4869" max="4869" width="11.33203125" style="198" customWidth="1"/>
    <col min="4870" max="4870" width="9.44140625" style="198" customWidth="1"/>
    <col min="4871" max="4871" width="11.33203125" style="198" customWidth="1"/>
    <col min="4872" max="4872" width="9.33203125" style="198" customWidth="1"/>
    <col min="4873" max="4873" width="11.33203125" style="198" customWidth="1"/>
    <col min="4874" max="4874" width="7.44140625" style="198" customWidth="1"/>
    <col min="4875" max="4875" width="11.44140625" style="198" customWidth="1"/>
    <col min="4876" max="4876" width="17" style="198" bestFit="1" customWidth="1"/>
    <col min="4877" max="5120" width="8.88671875" style="198"/>
    <col min="5121" max="5121" width="8.88671875" style="198" customWidth="1"/>
    <col min="5122" max="5122" width="8.88671875" style="198"/>
    <col min="5123" max="5123" width="4.77734375" style="198" customWidth="1"/>
    <col min="5124" max="5124" width="9.21875" style="198" customWidth="1"/>
    <col min="5125" max="5125" width="11.33203125" style="198" customWidth="1"/>
    <col min="5126" max="5126" width="9.44140625" style="198" customWidth="1"/>
    <col min="5127" max="5127" width="11.33203125" style="198" customWidth="1"/>
    <col min="5128" max="5128" width="9.33203125" style="198" customWidth="1"/>
    <col min="5129" max="5129" width="11.33203125" style="198" customWidth="1"/>
    <col min="5130" max="5130" width="7.44140625" style="198" customWidth="1"/>
    <col min="5131" max="5131" width="11.44140625" style="198" customWidth="1"/>
    <col min="5132" max="5132" width="17" style="198" bestFit="1" customWidth="1"/>
    <col min="5133" max="5376" width="8.88671875" style="198"/>
    <col min="5377" max="5377" width="8.88671875" style="198" customWidth="1"/>
    <col min="5378" max="5378" width="8.88671875" style="198"/>
    <col min="5379" max="5379" width="4.77734375" style="198" customWidth="1"/>
    <col min="5380" max="5380" width="9.21875" style="198" customWidth="1"/>
    <col min="5381" max="5381" width="11.33203125" style="198" customWidth="1"/>
    <col min="5382" max="5382" width="9.44140625" style="198" customWidth="1"/>
    <col min="5383" max="5383" width="11.33203125" style="198" customWidth="1"/>
    <col min="5384" max="5384" width="9.33203125" style="198" customWidth="1"/>
    <col min="5385" max="5385" width="11.33203125" style="198" customWidth="1"/>
    <col min="5386" max="5386" width="7.44140625" style="198" customWidth="1"/>
    <col min="5387" max="5387" width="11.44140625" style="198" customWidth="1"/>
    <col min="5388" max="5388" width="17" style="198" bestFit="1" customWidth="1"/>
    <col min="5389" max="5632" width="8.88671875" style="198"/>
    <col min="5633" max="5633" width="8.88671875" style="198" customWidth="1"/>
    <col min="5634" max="5634" width="8.88671875" style="198"/>
    <col min="5635" max="5635" width="4.77734375" style="198" customWidth="1"/>
    <col min="5636" max="5636" width="9.21875" style="198" customWidth="1"/>
    <col min="5637" max="5637" width="11.33203125" style="198" customWidth="1"/>
    <col min="5638" max="5638" width="9.44140625" style="198" customWidth="1"/>
    <col min="5639" max="5639" width="11.33203125" style="198" customWidth="1"/>
    <col min="5640" max="5640" width="9.33203125" style="198" customWidth="1"/>
    <col min="5641" max="5641" width="11.33203125" style="198" customWidth="1"/>
    <col min="5642" max="5642" width="7.44140625" style="198" customWidth="1"/>
    <col min="5643" max="5643" width="11.44140625" style="198" customWidth="1"/>
    <col min="5644" max="5644" width="17" style="198" bestFit="1" customWidth="1"/>
    <col min="5645" max="5888" width="8.88671875" style="198"/>
    <col min="5889" max="5889" width="8.88671875" style="198" customWidth="1"/>
    <col min="5890" max="5890" width="8.88671875" style="198"/>
    <col min="5891" max="5891" width="4.77734375" style="198" customWidth="1"/>
    <col min="5892" max="5892" width="9.21875" style="198" customWidth="1"/>
    <col min="5893" max="5893" width="11.33203125" style="198" customWidth="1"/>
    <col min="5894" max="5894" width="9.44140625" style="198" customWidth="1"/>
    <col min="5895" max="5895" width="11.33203125" style="198" customWidth="1"/>
    <col min="5896" max="5896" width="9.33203125" style="198" customWidth="1"/>
    <col min="5897" max="5897" width="11.33203125" style="198" customWidth="1"/>
    <col min="5898" max="5898" width="7.44140625" style="198" customWidth="1"/>
    <col min="5899" max="5899" width="11.44140625" style="198" customWidth="1"/>
    <col min="5900" max="5900" width="17" style="198" bestFit="1" customWidth="1"/>
    <col min="5901" max="6144" width="8.88671875" style="198"/>
    <col min="6145" max="6145" width="8.88671875" style="198" customWidth="1"/>
    <col min="6146" max="6146" width="8.88671875" style="198"/>
    <col min="6147" max="6147" width="4.77734375" style="198" customWidth="1"/>
    <col min="6148" max="6148" width="9.21875" style="198" customWidth="1"/>
    <col min="6149" max="6149" width="11.33203125" style="198" customWidth="1"/>
    <col min="6150" max="6150" width="9.44140625" style="198" customWidth="1"/>
    <col min="6151" max="6151" width="11.33203125" style="198" customWidth="1"/>
    <col min="6152" max="6152" width="9.33203125" style="198" customWidth="1"/>
    <col min="6153" max="6153" width="11.33203125" style="198" customWidth="1"/>
    <col min="6154" max="6154" width="7.44140625" style="198" customWidth="1"/>
    <col min="6155" max="6155" width="11.44140625" style="198" customWidth="1"/>
    <col min="6156" max="6156" width="17" style="198" bestFit="1" customWidth="1"/>
    <col min="6157" max="6400" width="8.88671875" style="198"/>
    <col min="6401" max="6401" width="8.88671875" style="198" customWidth="1"/>
    <col min="6402" max="6402" width="8.88671875" style="198"/>
    <col min="6403" max="6403" width="4.77734375" style="198" customWidth="1"/>
    <col min="6404" max="6404" width="9.21875" style="198" customWidth="1"/>
    <col min="6405" max="6405" width="11.33203125" style="198" customWidth="1"/>
    <col min="6406" max="6406" width="9.44140625" style="198" customWidth="1"/>
    <col min="6407" max="6407" width="11.33203125" style="198" customWidth="1"/>
    <col min="6408" max="6408" width="9.33203125" style="198" customWidth="1"/>
    <col min="6409" max="6409" width="11.33203125" style="198" customWidth="1"/>
    <col min="6410" max="6410" width="7.44140625" style="198" customWidth="1"/>
    <col min="6411" max="6411" width="11.44140625" style="198" customWidth="1"/>
    <col min="6412" max="6412" width="17" style="198" bestFit="1" customWidth="1"/>
    <col min="6413" max="6656" width="8.88671875" style="198"/>
    <col min="6657" max="6657" width="8.88671875" style="198" customWidth="1"/>
    <col min="6658" max="6658" width="8.88671875" style="198"/>
    <col min="6659" max="6659" width="4.77734375" style="198" customWidth="1"/>
    <col min="6660" max="6660" width="9.21875" style="198" customWidth="1"/>
    <col min="6661" max="6661" width="11.33203125" style="198" customWidth="1"/>
    <col min="6662" max="6662" width="9.44140625" style="198" customWidth="1"/>
    <col min="6663" max="6663" width="11.33203125" style="198" customWidth="1"/>
    <col min="6664" max="6664" width="9.33203125" style="198" customWidth="1"/>
    <col min="6665" max="6665" width="11.33203125" style="198" customWidth="1"/>
    <col min="6666" max="6666" width="7.44140625" style="198" customWidth="1"/>
    <col min="6667" max="6667" width="11.44140625" style="198" customWidth="1"/>
    <col min="6668" max="6668" width="17" style="198" bestFit="1" customWidth="1"/>
    <col min="6669" max="6912" width="8.88671875" style="198"/>
    <col min="6913" max="6913" width="8.88671875" style="198" customWidth="1"/>
    <col min="6914" max="6914" width="8.88671875" style="198"/>
    <col min="6915" max="6915" width="4.77734375" style="198" customWidth="1"/>
    <col min="6916" max="6916" width="9.21875" style="198" customWidth="1"/>
    <col min="6917" max="6917" width="11.33203125" style="198" customWidth="1"/>
    <col min="6918" max="6918" width="9.44140625" style="198" customWidth="1"/>
    <col min="6919" max="6919" width="11.33203125" style="198" customWidth="1"/>
    <col min="6920" max="6920" width="9.33203125" style="198" customWidth="1"/>
    <col min="6921" max="6921" width="11.33203125" style="198" customWidth="1"/>
    <col min="6922" max="6922" width="7.44140625" style="198" customWidth="1"/>
    <col min="6923" max="6923" width="11.44140625" style="198" customWidth="1"/>
    <col min="6924" max="6924" width="17" style="198" bestFit="1" customWidth="1"/>
    <col min="6925" max="7168" width="8.88671875" style="198"/>
    <col min="7169" max="7169" width="8.88671875" style="198" customWidth="1"/>
    <col min="7170" max="7170" width="8.88671875" style="198"/>
    <col min="7171" max="7171" width="4.77734375" style="198" customWidth="1"/>
    <col min="7172" max="7172" width="9.21875" style="198" customWidth="1"/>
    <col min="7173" max="7173" width="11.33203125" style="198" customWidth="1"/>
    <col min="7174" max="7174" width="9.44140625" style="198" customWidth="1"/>
    <col min="7175" max="7175" width="11.33203125" style="198" customWidth="1"/>
    <col min="7176" max="7176" width="9.33203125" style="198" customWidth="1"/>
    <col min="7177" max="7177" width="11.33203125" style="198" customWidth="1"/>
    <col min="7178" max="7178" width="7.44140625" style="198" customWidth="1"/>
    <col min="7179" max="7179" width="11.44140625" style="198" customWidth="1"/>
    <col min="7180" max="7180" width="17" style="198" bestFit="1" customWidth="1"/>
    <col min="7181" max="7424" width="8.88671875" style="198"/>
    <col min="7425" max="7425" width="8.88671875" style="198" customWidth="1"/>
    <col min="7426" max="7426" width="8.88671875" style="198"/>
    <col min="7427" max="7427" width="4.77734375" style="198" customWidth="1"/>
    <col min="7428" max="7428" width="9.21875" style="198" customWidth="1"/>
    <col min="7429" max="7429" width="11.33203125" style="198" customWidth="1"/>
    <col min="7430" max="7430" width="9.44140625" style="198" customWidth="1"/>
    <col min="7431" max="7431" width="11.33203125" style="198" customWidth="1"/>
    <col min="7432" max="7432" width="9.33203125" style="198" customWidth="1"/>
    <col min="7433" max="7433" width="11.33203125" style="198" customWidth="1"/>
    <col min="7434" max="7434" width="7.44140625" style="198" customWidth="1"/>
    <col min="7435" max="7435" width="11.44140625" style="198" customWidth="1"/>
    <col min="7436" max="7436" width="17" style="198" bestFit="1" customWidth="1"/>
    <col min="7437" max="7680" width="8.88671875" style="198"/>
    <col min="7681" max="7681" width="8.88671875" style="198" customWidth="1"/>
    <col min="7682" max="7682" width="8.88671875" style="198"/>
    <col min="7683" max="7683" width="4.77734375" style="198" customWidth="1"/>
    <col min="7684" max="7684" width="9.21875" style="198" customWidth="1"/>
    <col min="7685" max="7685" width="11.33203125" style="198" customWidth="1"/>
    <col min="7686" max="7686" width="9.44140625" style="198" customWidth="1"/>
    <col min="7687" max="7687" width="11.33203125" style="198" customWidth="1"/>
    <col min="7688" max="7688" width="9.33203125" style="198" customWidth="1"/>
    <col min="7689" max="7689" width="11.33203125" style="198" customWidth="1"/>
    <col min="7690" max="7690" width="7.44140625" style="198" customWidth="1"/>
    <col min="7691" max="7691" width="11.44140625" style="198" customWidth="1"/>
    <col min="7692" max="7692" width="17" style="198" bestFit="1" customWidth="1"/>
    <col min="7693" max="7936" width="8.88671875" style="198"/>
    <col min="7937" max="7937" width="8.88671875" style="198" customWidth="1"/>
    <col min="7938" max="7938" width="8.88671875" style="198"/>
    <col min="7939" max="7939" width="4.77734375" style="198" customWidth="1"/>
    <col min="7940" max="7940" width="9.21875" style="198" customWidth="1"/>
    <col min="7941" max="7941" width="11.33203125" style="198" customWidth="1"/>
    <col min="7942" max="7942" width="9.44140625" style="198" customWidth="1"/>
    <col min="7943" max="7943" width="11.33203125" style="198" customWidth="1"/>
    <col min="7944" max="7944" width="9.33203125" style="198" customWidth="1"/>
    <col min="7945" max="7945" width="11.33203125" style="198" customWidth="1"/>
    <col min="7946" max="7946" width="7.44140625" style="198" customWidth="1"/>
    <col min="7947" max="7947" width="11.44140625" style="198" customWidth="1"/>
    <col min="7948" max="7948" width="17" style="198" bestFit="1" customWidth="1"/>
    <col min="7949" max="8192" width="8.88671875" style="198"/>
    <col min="8193" max="8193" width="8.88671875" style="198" customWidth="1"/>
    <col min="8194" max="8194" width="8.88671875" style="198"/>
    <col min="8195" max="8195" width="4.77734375" style="198" customWidth="1"/>
    <col min="8196" max="8196" width="9.21875" style="198" customWidth="1"/>
    <col min="8197" max="8197" width="11.33203125" style="198" customWidth="1"/>
    <col min="8198" max="8198" width="9.44140625" style="198" customWidth="1"/>
    <col min="8199" max="8199" width="11.33203125" style="198" customWidth="1"/>
    <col min="8200" max="8200" width="9.33203125" style="198" customWidth="1"/>
    <col min="8201" max="8201" width="11.33203125" style="198" customWidth="1"/>
    <col min="8202" max="8202" width="7.44140625" style="198" customWidth="1"/>
    <col min="8203" max="8203" width="11.44140625" style="198" customWidth="1"/>
    <col min="8204" max="8204" width="17" style="198" bestFit="1" customWidth="1"/>
    <col min="8205" max="8448" width="8.88671875" style="198"/>
    <col min="8449" max="8449" width="8.88671875" style="198" customWidth="1"/>
    <col min="8450" max="8450" width="8.88671875" style="198"/>
    <col min="8451" max="8451" width="4.77734375" style="198" customWidth="1"/>
    <col min="8452" max="8452" width="9.21875" style="198" customWidth="1"/>
    <col min="8453" max="8453" width="11.33203125" style="198" customWidth="1"/>
    <col min="8454" max="8454" width="9.44140625" style="198" customWidth="1"/>
    <col min="8455" max="8455" width="11.33203125" style="198" customWidth="1"/>
    <col min="8456" max="8456" width="9.33203125" style="198" customWidth="1"/>
    <col min="8457" max="8457" width="11.33203125" style="198" customWidth="1"/>
    <col min="8458" max="8458" width="7.44140625" style="198" customWidth="1"/>
    <col min="8459" max="8459" width="11.44140625" style="198" customWidth="1"/>
    <col min="8460" max="8460" width="17" style="198" bestFit="1" customWidth="1"/>
    <col min="8461" max="8704" width="8.88671875" style="198"/>
    <col min="8705" max="8705" width="8.88671875" style="198" customWidth="1"/>
    <col min="8706" max="8706" width="8.88671875" style="198"/>
    <col min="8707" max="8707" width="4.77734375" style="198" customWidth="1"/>
    <col min="8708" max="8708" width="9.21875" style="198" customWidth="1"/>
    <col min="8709" max="8709" width="11.33203125" style="198" customWidth="1"/>
    <col min="8710" max="8710" width="9.44140625" style="198" customWidth="1"/>
    <col min="8711" max="8711" width="11.33203125" style="198" customWidth="1"/>
    <col min="8712" max="8712" width="9.33203125" style="198" customWidth="1"/>
    <col min="8713" max="8713" width="11.33203125" style="198" customWidth="1"/>
    <col min="8714" max="8714" width="7.44140625" style="198" customWidth="1"/>
    <col min="8715" max="8715" width="11.44140625" style="198" customWidth="1"/>
    <col min="8716" max="8716" width="17" style="198" bestFit="1" customWidth="1"/>
    <col min="8717" max="8960" width="8.88671875" style="198"/>
    <col min="8961" max="8961" width="8.88671875" style="198" customWidth="1"/>
    <col min="8962" max="8962" width="8.88671875" style="198"/>
    <col min="8963" max="8963" width="4.77734375" style="198" customWidth="1"/>
    <col min="8964" max="8964" width="9.21875" style="198" customWidth="1"/>
    <col min="8965" max="8965" width="11.33203125" style="198" customWidth="1"/>
    <col min="8966" max="8966" width="9.44140625" style="198" customWidth="1"/>
    <col min="8967" max="8967" width="11.33203125" style="198" customWidth="1"/>
    <col min="8968" max="8968" width="9.33203125" style="198" customWidth="1"/>
    <col min="8969" max="8969" width="11.33203125" style="198" customWidth="1"/>
    <col min="8970" max="8970" width="7.44140625" style="198" customWidth="1"/>
    <col min="8971" max="8971" width="11.44140625" style="198" customWidth="1"/>
    <col min="8972" max="8972" width="17" style="198" bestFit="1" customWidth="1"/>
    <col min="8973" max="9216" width="8.88671875" style="198"/>
    <col min="9217" max="9217" width="8.88671875" style="198" customWidth="1"/>
    <col min="9218" max="9218" width="8.88671875" style="198"/>
    <col min="9219" max="9219" width="4.77734375" style="198" customWidth="1"/>
    <col min="9220" max="9220" width="9.21875" style="198" customWidth="1"/>
    <col min="9221" max="9221" width="11.33203125" style="198" customWidth="1"/>
    <col min="9222" max="9222" width="9.44140625" style="198" customWidth="1"/>
    <col min="9223" max="9223" width="11.33203125" style="198" customWidth="1"/>
    <col min="9224" max="9224" width="9.33203125" style="198" customWidth="1"/>
    <col min="9225" max="9225" width="11.33203125" style="198" customWidth="1"/>
    <col min="9226" max="9226" width="7.44140625" style="198" customWidth="1"/>
    <col min="9227" max="9227" width="11.44140625" style="198" customWidth="1"/>
    <col min="9228" max="9228" width="17" style="198" bestFit="1" customWidth="1"/>
    <col min="9229" max="9472" width="8.88671875" style="198"/>
    <col min="9473" max="9473" width="8.88671875" style="198" customWidth="1"/>
    <col min="9474" max="9474" width="8.88671875" style="198"/>
    <col min="9475" max="9475" width="4.77734375" style="198" customWidth="1"/>
    <col min="9476" max="9476" width="9.21875" style="198" customWidth="1"/>
    <col min="9477" max="9477" width="11.33203125" style="198" customWidth="1"/>
    <col min="9478" max="9478" width="9.44140625" style="198" customWidth="1"/>
    <col min="9479" max="9479" width="11.33203125" style="198" customWidth="1"/>
    <col min="9480" max="9480" width="9.33203125" style="198" customWidth="1"/>
    <col min="9481" max="9481" width="11.33203125" style="198" customWidth="1"/>
    <col min="9482" max="9482" width="7.44140625" style="198" customWidth="1"/>
    <col min="9483" max="9483" width="11.44140625" style="198" customWidth="1"/>
    <col min="9484" max="9484" width="17" style="198" bestFit="1" customWidth="1"/>
    <col min="9485" max="9728" width="8.88671875" style="198"/>
    <col min="9729" max="9729" width="8.88671875" style="198" customWidth="1"/>
    <col min="9730" max="9730" width="8.88671875" style="198"/>
    <col min="9731" max="9731" width="4.77734375" style="198" customWidth="1"/>
    <col min="9732" max="9732" width="9.21875" style="198" customWidth="1"/>
    <col min="9733" max="9733" width="11.33203125" style="198" customWidth="1"/>
    <col min="9734" max="9734" width="9.44140625" style="198" customWidth="1"/>
    <col min="9735" max="9735" width="11.33203125" style="198" customWidth="1"/>
    <col min="9736" max="9736" width="9.33203125" style="198" customWidth="1"/>
    <col min="9737" max="9737" width="11.33203125" style="198" customWidth="1"/>
    <col min="9738" max="9738" width="7.44140625" style="198" customWidth="1"/>
    <col min="9739" max="9739" width="11.44140625" style="198" customWidth="1"/>
    <col min="9740" max="9740" width="17" style="198" bestFit="1" customWidth="1"/>
    <col min="9741" max="9984" width="8.88671875" style="198"/>
    <col min="9985" max="9985" width="8.88671875" style="198" customWidth="1"/>
    <col min="9986" max="9986" width="8.88671875" style="198"/>
    <col min="9987" max="9987" width="4.77734375" style="198" customWidth="1"/>
    <col min="9988" max="9988" width="9.21875" style="198" customWidth="1"/>
    <col min="9989" max="9989" width="11.33203125" style="198" customWidth="1"/>
    <col min="9990" max="9990" width="9.44140625" style="198" customWidth="1"/>
    <col min="9991" max="9991" width="11.33203125" style="198" customWidth="1"/>
    <col min="9992" max="9992" width="9.33203125" style="198" customWidth="1"/>
    <col min="9993" max="9993" width="11.33203125" style="198" customWidth="1"/>
    <col min="9994" max="9994" width="7.44140625" style="198" customWidth="1"/>
    <col min="9995" max="9995" width="11.44140625" style="198" customWidth="1"/>
    <col min="9996" max="9996" width="17" style="198" bestFit="1" customWidth="1"/>
    <col min="9997" max="10240" width="8.88671875" style="198"/>
    <col min="10241" max="10241" width="8.88671875" style="198" customWidth="1"/>
    <col min="10242" max="10242" width="8.88671875" style="198"/>
    <col min="10243" max="10243" width="4.77734375" style="198" customWidth="1"/>
    <col min="10244" max="10244" width="9.21875" style="198" customWidth="1"/>
    <col min="10245" max="10245" width="11.33203125" style="198" customWidth="1"/>
    <col min="10246" max="10246" width="9.44140625" style="198" customWidth="1"/>
    <col min="10247" max="10247" width="11.33203125" style="198" customWidth="1"/>
    <col min="10248" max="10248" width="9.33203125" style="198" customWidth="1"/>
    <col min="10249" max="10249" width="11.33203125" style="198" customWidth="1"/>
    <col min="10250" max="10250" width="7.44140625" style="198" customWidth="1"/>
    <col min="10251" max="10251" width="11.44140625" style="198" customWidth="1"/>
    <col min="10252" max="10252" width="17" style="198" bestFit="1" customWidth="1"/>
    <col min="10253" max="10496" width="8.88671875" style="198"/>
    <col min="10497" max="10497" width="8.88671875" style="198" customWidth="1"/>
    <col min="10498" max="10498" width="8.88671875" style="198"/>
    <col min="10499" max="10499" width="4.77734375" style="198" customWidth="1"/>
    <col min="10500" max="10500" width="9.21875" style="198" customWidth="1"/>
    <col min="10501" max="10501" width="11.33203125" style="198" customWidth="1"/>
    <col min="10502" max="10502" width="9.44140625" style="198" customWidth="1"/>
    <col min="10503" max="10503" width="11.33203125" style="198" customWidth="1"/>
    <col min="10504" max="10504" width="9.33203125" style="198" customWidth="1"/>
    <col min="10505" max="10505" width="11.33203125" style="198" customWidth="1"/>
    <col min="10506" max="10506" width="7.44140625" style="198" customWidth="1"/>
    <col min="10507" max="10507" width="11.44140625" style="198" customWidth="1"/>
    <col min="10508" max="10508" width="17" style="198" bestFit="1" customWidth="1"/>
    <col min="10509" max="10752" width="8.88671875" style="198"/>
    <col min="10753" max="10753" width="8.88671875" style="198" customWidth="1"/>
    <col min="10754" max="10754" width="8.88671875" style="198"/>
    <col min="10755" max="10755" width="4.77734375" style="198" customWidth="1"/>
    <col min="10756" max="10756" width="9.21875" style="198" customWidth="1"/>
    <col min="10757" max="10757" width="11.33203125" style="198" customWidth="1"/>
    <col min="10758" max="10758" width="9.44140625" style="198" customWidth="1"/>
    <col min="10759" max="10759" width="11.33203125" style="198" customWidth="1"/>
    <col min="10760" max="10760" width="9.33203125" style="198" customWidth="1"/>
    <col min="10761" max="10761" width="11.33203125" style="198" customWidth="1"/>
    <col min="10762" max="10762" width="7.44140625" style="198" customWidth="1"/>
    <col min="10763" max="10763" width="11.44140625" style="198" customWidth="1"/>
    <col min="10764" max="10764" width="17" style="198" bestFit="1" customWidth="1"/>
    <col min="10765" max="11008" width="8.88671875" style="198"/>
    <col min="11009" max="11009" width="8.88671875" style="198" customWidth="1"/>
    <col min="11010" max="11010" width="8.88671875" style="198"/>
    <col min="11011" max="11011" width="4.77734375" style="198" customWidth="1"/>
    <col min="11012" max="11012" width="9.21875" style="198" customWidth="1"/>
    <col min="11013" max="11013" width="11.33203125" style="198" customWidth="1"/>
    <col min="11014" max="11014" width="9.44140625" style="198" customWidth="1"/>
    <col min="11015" max="11015" width="11.33203125" style="198" customWidth="1"/>
    <col min="11016" max="11016" width="9.33203125" style="198" customWidth="1"/>
    <col min="11017" max="11017" width="11.33203125" style="198" customWidth="1"/>
    <col min="11018" max="11018" width="7.44140625" style="198" customWidth="1"/>
    <col min="11019" max="11019" width="11.44140625" style="198" customWidth="1"/>
    <col min="11020" max="11020" width="17" style="198" bestFit="1" customWidth="1"/>
    <col min="11021" max="11264" width="8.88671875" style="198"/>
    <col min="11265" max="11265" width="8.88671875" style="198" customWidth="1"/>
    <col min="11266" max="11266" width="8.88671875" style="198"/>
    <col min="11267" max="11267" width="4.77734375" style="198" customWidth="1"/>
    <col min="11268" max="11268" width="9.21875" style="198" customWidth="1"/>
    <col min="11269" max="11269" width="11.33203125" style="198" customWidth="1"/>
    <col min="11270" max="11270" width="9.44140625" style="198" customWidth="1"/>
    <col min="11271" max="11271" width="11.33203125" style="198" customWidth="1"/>
    <col min="11272" max="11272" width="9.33203125" style="198" customWidth="1"/>
    <col min="11273" max="11273" width="11.33203125" style="198" customWidth="1"/>
    <col min="11274" max="11274" width="7.44140625" style="198" customWidth="1"/>
    <col min="11275" max="11275" width="11.44140625" style="198" customWidth="1"/>
    <col min="11276" max="11276" width="17" style="198" bestFit="1" customWidth="1"/>
    <col min="11277" max="11520" width="8.88671875" style="198"/>
    <col min="11521" max="11521" width="8.88671875" style="198" customWidth="1"/>
    <col min="11522" max="11522" width="8.88671875" style="198"/>
    <col min="11523" max="11523" width="4.77734375" style="198" customWidth="1"/>
    <col min="11524" max="11524" width="9.21875" style="198" customWidth="1"/>
    <col min="11525" max="11525" width="11.33203125" style="198" customWidth="1"/>
    <col min="11526" max="11526" width="9.44140625" style="198" customWidth="1"/>
    <col min="11527" max="11527" width="11.33203125" style="198" customWidth="1"/>
    <col min="11528" max="11528" width="9.33203125" style="198" customWidth="1"/>
    <col min="11529" max="11529" width="11.33203125" style="198" customWidth="1"/>
    <col min="11530" max="11530" width="7.44140625" style="198" customWidth="1"/>
    <col min="11531" max="11531" width="11.44140625" style="198" customWidth="1"/>
    <col min="11532" max="11532" width="17" style="198" bestFit="1" customWidth="1"/>
    <col min="11533" max="11776" width="8.88671875" style="198"/>
    <col min="11777" max="11777" width="8.88671875" style="198" customWidth="1"/>
    <col min="11778" max="11778" width="8.88671875" style="198"/>
    <col min="11779" max="11779" width="4.77734375" style="198" customWidth="1"/>
    <col min="11780" max="11780" width="9.21875" style="198" customWidth="1"/>
    <col min="11781" max="11781" width="11.33203125" style="198" customWidth="1"/>
    <col min="11782" max="11782" width="9.44140625" style="198" customWidth="1"/>
    <col min="11783" max="11783" width="11.33203125" style="198" customWidth="1"/>
    <col min="11784" max="11784" width="9.33203125" style="198" customWidth="1"/>
    <col min="11785" max="11785" width="11.33203125" style="198" customWidth="1"/>
    <col min="11786" max="11786" width="7.44140625" style="198" customWidth="1"/>
    <col min="11787" max="11787" width="11.44140625" style="198" customWidth="1"/>
    <col min="11788" max="11788" width="17" style="198" bestFit="1" customWidth="1"/>
    <col min="11789" max="12032" width="8.88671875" style="198"/>
    <col min="12033" max="12033" width="8.88671875" style="198" customWidth="1"/>
    <col min="12034" max="12034" width="8.88671875" style="198"/>
    <col min="12035" max="12035" width="4.77734375" style="198" customWidth="1"/>
    <col min="12036" max="12036" width="9.21875" style="198" customWidth="1"/>
    <col min="12037" max="12037" width="11.33203125" style="198" customWidth="1"/>
    <col min="12038" max="12038" width="9.44140625" style="198" customWidth="1"/>
    <col min="12039" max="12039" width="11.33203125" style="198" customWidth="1"/>
    <col min="12040" max="12040" width="9.33203125" style="198" customWidth="1"/>
    <col min="12041" max="12041" width="11.33203125" style="198" customWidth="1"/>
    <col min="12042" max="12042" width="7.44140625" style="198" customWidth="1"/>
    <col min="12043" max="12043" width="11.44140625" style="198" customWidth="1"/>
    <col min="12044" max="12044" width="17" style="198" bestFit="1" customWidth="1"/>
    <col min="12045" max="12288" width="8.88671875" style="198"/>
    <col min="12289" max="12289" width="8.88671875" style="198" customWidth="1"/>
    <col min="12290" max="12290" width="8.88671875" style="198"/>
    <col min="12291" max="12291" width="4.77734375" style="198" customWidth="1"/>
    <col min="12292" max="12292" width="9.21875" style="198" customWidth="1"/>
    <col min="12293" max="12293" width="11.33203125" style="198" customWidth="1"/>
    <col min="12294" max="12294" width="9.44140625" style="198" customWidth="1"/>
    <col min="12295" max="12295" width="11.33203125" style="198" customWidth="1"/>
    <col min="12296" max="12296" width="9.33203125" style="198" customWidth="1"/>
    <col min="12297" max="12297" width="11.33203125" style="198" customWidth="1"/>
    <col min="12298" max="12298" width="7.44140625" style="198" customWidth="1"/>
    <col min="12299" max="12299" width="11.44140625" style="198" customWidth="1"/>
    <col min="12300" max="12300" width="17" style="198" bestFit="1" customWidth="1"/>
    <col min="12301" max="12544" width="8.88671875" style="198"/>
    <col min="12545" max="12545" width="8.88671875" style="198" customWidth="1"/>
    <col min="12546" max="12546" width="8.88671875" style="198"/>
    <col min="12547" max="12547" width="4.77734375" style="198" customWidth="1"/>
    <col min="12548" max="12548" width="9.21875" style="198" customWidth="1"/>
    <col min="12549" max="12549" width="11.33203125" style="198" customWidth="1"/>
    <col min="12550" max="12550" width="9.44140625" style="198" customWidth="1"/>
    <col min="12551" max="12551" width="11.33203125" style="198" customWidth="1"/>
    <col min="12552" max="12552" width="9.33203125" style="198" customWidth="1"/>
    <col min="12553" max="12553" width="11.33203125" style="198" customWidth="1"/>
    <col min="12554" max="12554" width="7.44140625" style="198" customWidth="1"/>
    <col min="12555" max="12555" width="11.44140625" style="198" customWidth="1"/>
    <col min="12556" max="12556" width="17" style="198" bestFit="1" customWidth="1"/>
    <col min="12557" max="12800" width="8.88671875" style="198"/>
    <col min="12801" max="12801" width="8.88671875" style="198" customWidth="1"/>
    <col min="12802" max="12802" width="8.88671875" style="198"/>
    <col min="12803" max="12803" width="4.77734375" style="198" customWidth="1"/>
    <col min="12804" max="12804" width="9.21875" style="198" customWidth="1"/>
    <col min="12805" max="12805" width="11.33203125" style="198" customWidth="1"/>
    <col min="12806" max="12806" width="9.44140625" style="198" customWidth="1"/>
    <col min="12807" max="12807" width="11.33203125" style="198" customWidth="1"/>
    <col min="12808" max="12808" width="9.33203125" style="198" customWidth="1"/>
    <col min="12809" max="12809" width="11.33203125" style="198" customWidth="1"/>
    <col min="12810" max="12810" width="7.44140625" style="198" customWidth="1"/>
    <col min="12811" max="12811" width="11.44140625" style="198" customWidth="1"/>
    <col min="12812" max="12812" width="17" style="198" bestFit="1" customWidth="1"/>
    <col min="12813" max="13056" width="8.88671875" style="198"/>
    <col min="13057" max="13057" width="8.88671875" style="198" customWidth="1"/>
    <col min="13058" max="13058" width="8.88671875" style="198"/>
    <col min="13059" max="13059" width="4.77734375" style="198" customWidth="1"/>
    <col min="13060" max="13060" width="9.21875" style="198" customWidth="1"/>
    <col min="13061" max="13061" width="11.33203125" style="198" customWidth="1"/>
    <col min="13062" max="13062" width="9.44140625" style="198" customWidth="1"/>
    <col min="13063" max="13063" width="11.33203125" style="198" customWidth="1"/>
    <col min="13064" max="13064" width="9.33203125" style="198" customWidth="1"/>
    <col min="13065" max="13065" width="11.33203125" style="198" customWidth="1"/>
    <col min="13066" max="13066" width="7.44140625" style="198" customWidth="1"/>
    <col min="13067" max="13067" width="11.44140625" style="198" customWidth="1"/>
    <col min="13068" max="13068" width="17" style="198" bestFit="1" customWidth="1"/>
    <col min="13069" max="13312" width="8.88671875" style="198"/>
    <col min="13313" max="13313" width="8.88671875" style="198" customWidth="1"/>
    <col min="13314" max="13314" width="8.88671875" style="198"/>
    <col min="13315" max="13315" width="4.77734375" style="198" customWidth="1"/>
    <col min="13316" max="13316" width="9.21875" style="198" customWidth="1"/>
    <col min="13317" max="13317" width="11.33203125" style="198" customWidth="1"/>
    <col min="13318" max="13318" width="9.44140625" style="198" customWidth="1"/>
    <col min="13319" max="13319" width="11.33203125" style="198" customWidth="1"/>
    <col min="13320" max="13320" width="9.33203125" style="198" customWidth="1"/>
    <col min="13321" max="13321" width="11.33203125" style="198" customWidth="1"/>
    <col min="13322" max="13322" width="7.44140625" style="198" customWidth="1"/>
    <col min="13323" max="13323" width="11.44140625" style="198" customWidth="1"/>
    <col min="13324" max="13324" width="17" style="198" bestFit="1" customWidth="1"/>
    <col min="13325" max="13568" width="8.88671875" style="198"/>
    <col min="13569" max="13569" width="8.88671875" style="198" customWidth="1"/>
    <col min="13570" max="13570" width="8.88671875" style="198"/>
    <col min="13571" max="13571" width="4.77734375" style="198" customWidth="1"/>
    <col min="13572" max="13572" width="9.21875" style="198" customWidth="1"/>
    <col min="13573" max="13573" width="11.33203125" style="198" customWidth="1"/>
    <col min="13574" max="13574" width="9.44140625" style="198" customWidth="1"/>
    <col min="13575" max="13575" width="11.33203125" style="198" customWidth="1"/>
    <col min="13576" max="13576" width="9.33203125" style="198" customWidth="1"/>
    <col min="13577" max="13577" width="11.33203125" style="198" customWidth="1"/>
    <col min="13578" max="13578" width="7.44140625" style="198" customWidth="1"/>
    <col min="13579" max="13579" width="11.44140625" style="198" customWidth="1"/>
    <col min="13580" max="13580" width="17" style="198" bestFit="1" customWidth="1"/>
    <col min="13581" max="13824" width="8.88671875" style="198"/>
    <col min="13825" max="13825" width="8.88671875" style="198" customWidth="1"/>
    <col min="13826" max="13826" width="8.88671875" style="198"/>
    <col min="13827" max="13827" width="4.77734375" style="198" customWidth="1"/>
    <col min="13828" max="13828" width="9.21875" style="198" customWidth="1"/>
    <col min="13829" max="13829" width="11.33203125" style="198" customWidth="1"/>
    <col min="13830" max="13830" width="9.44140625" style="198" customWidth="1"/>
    <col min="13831" max="13831" width="11.33203125" style="198" customWidth="1"/>
    <col min="13832" max="13832" width="9.33203125" style="198" customWidth="1"/>
    <col min="13833" max="13833" width="11.33203125" style="198" customWidth="1"/>
    <col min="13834" max="13834" width="7.44140625" style="198" customWidth="1"/>
    <col min="13835" max="13835" width="11.44140625" style="198" customWidth="1"/>
    <col min="13836" max="13836" width="17" style="198" bestFit="1" customWidth="1"/>
    <col min="13837" max="14080" width="8.88671875" style="198"/>
    <col min="14081" max="14081" width="8.88671875" style="198" customWidth="1"/>
    <col min="14082" max="14082" width="8.88671875" style="198"/>
    <col min="14083" max="14083" width="4.77734375" style="198" customWidth="1"/>
    <col min="14084" max="14084" width="9.21875" style="198" customWidth="1"/>
    <col min="14085" max="14085" width="11.33203125" style="198" customWidth="1"/>
    <col min="14086" max="14086" width="9.44140625" style="198" customWidth="1"/>
    <col min="14087" max="14087" width="11.33203125" style="198" customWidth="1"/>
    <col min="14088" max="14088" width="9.33203125" style="198" customWidth="1"/>
    <col min="14089" max="14089" width="11.33203125" style="198" customWidth="1"/>
    <col min="14090" max="14090" width="7.44140625" style="198" customWidth="1"/>
    <col min="14091" max="14091" width="11.44140625" style="198" customWidth="1"/>
    <col min="14092" max="14092" width="17" style="198" bestFit="1" customWidth="1"/>
    <col min="14093" max="14336" width="8.88671875" style="198"/>
    <col min="14337" max="14337" width="8.88671875" style="198" customWidth="1"/>
    <col min="14338" max="14338" width="8.88671875" style="198"/>
    <col min="14339" max="14339" width="4.77734375" style="198" customWidth="1"/>
    <col min="14340" max="14340" width="9.21875" style="198" customWidth="1"/>
    <col min="14341" max="14341" width="11.33203125" style="198" customWidth="1"/>
    <col min="14342" max="14342" width="9.44140625" style="198" customWidth="1"/>
    <col min="14343" max="14343" width="11.33203125" style="198" customWidth="1"/>
    <col min="14344" max="14344" width="9.33203125" style="198" customWidth="1"/>
    <col min="14345" max="14345" width="11.33203125" style="198" customWidth="1"/>
    <col min="14346" max="14346" width="7.44140625" style="198" customWidth="1"/>
    <col min="14347" max="14347" width="11.44140625" style="198" customWidth="1"/>
    <col min="14348" max="14348" width="17" style="198" bestFit="1" customWidth="1"/>
    <col min="14349" max="14592" width="8.88671875" style="198"/>
    <col min="14593" max="14593" width="8.88671875" style="198" customWidth="1"/>
    <col min="14594" max="14594" width="8.88671875" style="198"/>
    <col min="14595" max="14595" width="4.77734375" style="198" customWidth="1"/>
    <col min="14596" max="14596" width="9.21875" style="198" customWidth="1"/>
    <col min="14597" max="14597" width="11.33203125" style="198" customWidth="1"/>
    <col min="14598" max="14598" width="9.44140625" style="198" customWidth="1"/>
    <col min="14599" max="14599" width="11.33203125" style="198" customWidth="1"/>
    <col min="14600" max="14600" width="9.33203125" style="198" customWidth="1"/>
    <col min="14601" max="14601" width="11.33203125" style="198" customWidth="1"/>
    <col min="14602" max="14602" width="7.44140625" style="198" customWidth="1"/>
    <col min="14603" max="14603" width="11.44140625" style="198" customWidth="1"/>
    <col min="14604" max="14604" width="17" style="198" bestFit="1" customWidth="1"/>
    <col min="14605" max="14848" width="8.88671875" style="198"/>
    <col min="14849" max="14849" width="8.88671875" style="198" customWidth="1"/>
    <col min="14850" max="14850" width="8.88671875" style="198"/>
    <col min="14851" max="14851" width="4.77734375" style="198" customWidth="1"/>
    <col min="14852" max="14852" width="9.21875" style="198" customWidth="1"/>
    <col min="14853" max="14853" width="11.33203125" style="198" customWidth="1"/>
    <col min="14854" max="14854" width="9.44140625" style="198" customWidth="1"/>
    <col min="14855" max="14855" width="11.33203125" style="198" customWidth="1"/>
    <col min="14856" max="14856" width="9.33203125" style="198" customWidth="1"/>
    <col min="14857" max="14857" width="11.33203125" style="198" customWidth="1"/>
    <col min="14858" max="14858" width="7.44140625" style="198" customWidth="1"/>
    <col min="14859" max="14859" width="11.44140625" style="198" customWidth="1"/>
    <col min="14860" max="14860" width="17" style="198" bestFit="1" customWidth="1"/>
    <col min="14861" max="15104" width="8.88671875" style="198"/>
    <col min="15105" max="15105" width="8.88671875" style="198" customWidth="1"/>
    <col min="15106" max="15106" width="8.88671875" style="198"/>
    <col min="15107" max="15107" width="4.77734375" style="198" customWidth="1"/>
    <col min="15108" max="15108" width="9.21875" style="198" customWidth="1"/>
    <col min="15109" max="15109" width="11.33203125" style="198" customWidth="1"/>
    <col min="15110" max="15110" width="9.44140625" style="198" customWidth="1"/>
    <col min="15111" max="15111" width="11.33203125" style="198" customWidth="1"/>
    <col min="15112" max="15112" width="9.33203125" style="198" customWidth="1"/>
    <col min="15113" max="15113" width="11.33203125" style="198" customWidth="1"/>
    <col min="15114" max="15114" width="7.44140625" style="198" customWidth="1"/>
    <col min="15115" max="15115" width="11.44140625" style="198" customWidth="1"/>
    <col min="15116" max="15116" width="17" style="198" bestFit="1" customWidth="1"/>
    <col min="15117" max="15360" width="8.88671875" style="198"/>
    <col min="15361" max="15361" width="8.88671875" style="198" customWidth="1"/>
    <col min="15362" max="15362" width="8.88671875" style="198"/>
    <col min="15363" max="15363" width="4.77734375" style="198" customWidth="1"/>
    <col min="15364" max="15364" width="9.21875" style="198" customWidth="1"/>
    <col min="15365" max="15365" width="11.33203125" style="198" customWidth="1"/>
    <col min="15366" max="15366" width="9.44140625" style="198" customWidth="1"/>
    <col min="15367" max="15367" width="11.33203125" style="198" customWidth="1"/>
    <col min="15368" max="15368" width="9.33203125" style="198" customWidth="1"/>
    <col min="15369" max="15369" width="11.33203125" style="198" customWidth="1"/>
    <col min="15370" max="15370" width="7.44140625" style="198" customWidth="1"/>
    <col min="15371" max="15371" width="11.44140625" style="198" customWidth="1"/>
    <col min="15372" max="15372" width="17" style="198" bestFit="1" customWidth="1"/>
    <col min="15373" max="15616" width="8.88671875" style="198"/>
    <col min="15617" max="15617" width="8.88671875" style="198" customWidth="1"/>
    <col min="15618" max="15618" width="8.88671875" style="198"/>
    <col min="15619" max="15619" width="4.77734375" style="198" customWidth="1"/>
    <col min="15620" max="15620" width="9.21875" style="198" customWidth="1"/>
    <col min="15621" max="15621" width="11.33203125" style="198" customWidth="1"/>
    <col min="15622" max="15622" width="9.44140625" style="198" customWidth="1"/>
    <col min="15623" max="15623" width="11.33203125" style="198" customWidth="1"/>
    <col min="15624" max="15624" width="9.33203125" style="198" customWidth="1"/>
    <col min="15625" max="15625" width="11.33203125" style="198" customWidth="1"/>
    <col min="15626" max="15626" width="7.44140625" style="198" customWidth="1"/>
    <col min="15627" max="15627" width="11.44140625" style="198" customWidth="1"/>
    <col min="15628" max="15628" width="17" style="198" bestFit="1" customWidth="1"/>
    <col min="15629" max="15872" width="8.88671875" style="198"/>
    <col min="15873" max="15873" width="8.88671875" style="198" customWidth="1"/>
    <col min="15874" max="15874" width="8.88671875" style="198"/>
    <col min="15875" max="15875" width="4.77734375" style="198" customWidth="1"/>
    <col min="15876" max="15876" width="9.21875" style="198" customWidth="1"/>
    <col min="15877" max="15877" width="11.33203125" style="198" customWidth="1"/>
    <col min="15878" max="15878" width="9.44140625" style="198" customWidth="1"/>
    <col min="15879" max="15879" width="11.33203125" style="198" customWidth="1"/>
    <col min="15880" max="15880" width="9.33203125" style="198" customWidth="1"/>
    <col min="15881" max="15881" width="11.33203125" style="198" customWidth="1"/>
    <col min="15882" max="15882" width="7.44140625" style="198" customWidth="1"/>
    <col min="15883" max="15883" width="11.44140625" style="198" customWidth="1"/>
    <col min="15884" max="15884" width="17" style="198" bestFit="1" customWidth="1"/>
    <col min="15885" max="16128" width="8.88671875" style="198"/>
    <col min="16129" max="16129" width="8.88671875" style="198" customWidth="1"/>
    <col min="16130" max="16130" width="8.88671875" style="198"/>
    <col min="16131" max="16131" width="4.77734375" style="198" customWidth="1"/>
    <col min="16132" max="16132" width="9.21875" style="198" customWidth="1"/>
    <col min="16133" max="16133" width="11.33203125" style="198" customWidth="1"/>
    <col min="16134" max="16134" width="9.44140625" style="198" customWidth="1"/>
    <col min="16135" max="16135" width="11.33203125" style="198" customWidth="1"/>
    <col min="16136" max="16136" width="9.33203125" style="198" customWidth="1"/>
    <col min="16137" max="16137" width="11.33203125" style="198" customWidth="1"/>
    <col min="16138" max="16138" width="7.44140625" style="198" customWidth="1"/>
    <col min="16139" max="16139" width="11.44140625" style="198" customWidth="1"/>
    <col min="16140" max="16140" width="17" style="198" bestFit="1" customWidth="1"/>
    <col min="16141" max="16384" width="8.88671875" style="198"/>
  </cols>
  <sheetData>
    <row r="1" spans="1:12" ht="39.950000000000003" hidden="1" customHeight="1">
      <c r="A1" s="194" t="s">
        <v>459</v>
      </c>
      <c r="B1" s="268"/>
      <c r="C1" s="269"/>
      <c r="D1" s="195" t="s">
        <v>460</v>
      </c>
      <c r="E1" s="196"/>
      <c r="F1" s="195" t="s">
        <v>461</v>
      </c>
      <c r="G1" s="195"/>
      <c r="H1" s="195" t="s">
        <v>462</v>
      </c>
      <c r="I1" s="195"/>
      <c r="J1" s="195" t="s">
        <v>463</v>
      </c>
      <c r="K1" s="197"/>
    </row>
    <row r="2" spans="1:12" ht="15" customHeight="1">
      <c r="A2" s="199"/>
      <c r="B2" s="200"/>
      <c r="C2" s="200"/>
      <c r="D2" s="200"/>
      <c r="E2" s="201"/>
      <c r="F2" s="200"/>
      <c r="G2" s="200"/>
      <c r="H2" s="200"/>
      <c r="I2" s="200"/>
      <c r="J2" s="200"/>
      <c r="K2" s="202"/>
    </row>
    <row r="3" spans="1:12" ht="31.5">
      <c r="A3" s="270" t="s">
        <v>464</v>
      </c>
      <c r="B3" s="271"/>
      <c r="C3" s="271"/>
      <c r="D3" s="271"/>
      <c r="E3" s="271"/>
      <c r="F3" s="271"/>
      <c r="G3" s="271"/>
      <c r="H3" s="271"/>
      <c r="I3" s="271"/>
      <c r="J3" s="271"/>
      <c r="K3" s="272"/>
      <c r="L3" s="92"/>
    </row>
    <row r="4" spans="1:12" ht="31.5">
      <c r="A4" s="94"/>
      <c r="B4" s="93"/>
      <c r="C4" s="95"/>
      <c r="D4" s="93"/>
      <c r="E4" s="93"/>
      <c r="F4" s="93"/>
      <c r="G4" s="93"/>
      <c r="H4" s="93"/>
      <c r="I4" s="93"/>
      <c r="J4" s="93"/>
      <c r="K4" s="96"/>
      <c r="L4" s="92"/>
    </row>
    <row r="5" spans="1:12" ht="24" customHeight="1">
      <c r="A5" s="97"/>
      <c r="B5" s="98" t="s">
        <v>507</v>
      </c>
      <c r="C5" s="99"/>
      <c r="D5" s="99"/>
      <c r="E5" s="99"/>
      <c r="F5" s="99"/>
      <c r="G5" s="99"/>
      <c r="H5" s="99"/>
      <c r="I5" s="99"/>
      <c r="J5" s="99"/>
      <c r="K5" s="100"/>
      <c r="L5" s="101"/>
    </row>
    <row r="6" spans="1:12" ht="24" customHeight="1">
      <c r="A6" s="94"/>
      <c r="B6" s="99"/>
      <c r="C6" s="93"/>
      <c r="D6" s="93"/>
      <c r="E6" s="93"/>
      <c r="F6" s="93"/>
      <c r="G6" s="93"/>
      <c r="H6" s="93"/>
      <c r="I6" s="93"/>
      <c r="J6" s="93"/>
      <c r="K6" s="96"/>
      <c r="L6" s="215"/>
    </row>
    <row r="7" spans="1:12" ht="24" customHeight="1">
      <c r="A7" s="94"/>
      <c r="B7" s="99"/>
      <c r="C7" s="264" t="s">
        <v>465</v>
      </c>
      <c r="D7" s="264"/>
      <c r="E7" s="273" t="s">
        <v>466</v>
      </c>
      <c r="F7" s="274"/>
      <c r="G7" s="274"/>
      <c r="H7" s="274"/>
      <c r="I7" s="274"/>
      <c r="J7" s="275"/>
      <c r="K7" s="102"/>
      <c r="L7" s="215"/>
    </row>
    <row r="8" spans="1:12" ht="24" customHeight="1">
      <c r="A8" s="94"/>
      <c r="B8" s="93"/>
      <c r="C8" s="264" t="s">
        <v>538</v>
      </c>
      <c r="D8" s="264"/>
      <c r="E8" s="277"/>
      <c r="F8" s="278"/>
      <c r="G8" s="278"/>
      <c r="H8" s="278"/>
      <c r="I8" s="278"/>
      <c r="J8" s="279"/>
      <c r="K8" s="102"/>
      <c r="L8" s="216"/>
    </row>
    <row r="9" spans="1:12" ht="24" customHeight="1">
      <c r="A9" s="94"/>
      <c r="B9" s="93"/>
      <c r="C9" s="276" t="s">
        <v>467</v>
      </c>
      <c r="D9" s="193" t="s">
        <v>468</v>
      </c>
      <c r="E9" s="280"/>
      <c r="F9" s="281"/>
      <c r="G9" s="281"/>
      <c r="H9" s="281"/>
      <c r="I9" s="281"/>
      <c r="J9" s="282"/>
      <c r="K9" s="102"/>
      <c r="L9" s="217" t="e">
        <f>#REF!</f>
        <v>#REF!</v>
      </c>
    </row>
    <row r="10" spans="1:12" ht="24" customHeight="1">
      <c r="A10" s="94"/>
      <c r="B10" s="93"/>
      <c r="C10" s="276"/>
      <c r="D10" s="193" t="s">
        <v>469</v>
      </c>
      <c r="E10" s="103" t="str">
        <f>"일금"&amp;NUMBERSTRING(L10,1)&amp;"원정"&amp;"("&amp;"\"&amp;TEXT(L10,"#,##0")&amp;")"</f>
        <v>일금영원정(\0)</v>
      </c>
      <c r="F10" s="105"/>
      <c r="G10" s="106"/>
      <c r="H10" s="106"/>
      <c r="I10" s="106"/>
      <c r="J10" s="107"/>
      <c r="K10" s="102"/>
      <c r="L10" s="217">
        <v>0</v>
      </c>
    </row>
    <row r="11" spans="1:12" ht="24" customHeight="1">
      <c r="A11" s="94"/>
      <c r="B11" s="93"/>
      <c r="C11" s="276"/>
      <c r="D11" s="193" t="s">
        <v>470</v>
      </c>
      <c r="E11" s="280"/>
      <c r="F11" s="281"/>
      <c r="G11" s="281"/>
      <c r="H11" s="281"/>
      <c r="I11" s="281"/>
      <c r="J11" s="282"/>
      <c r="K11" s="102"/>
      <c r="L11" s="217" t="e">
        <f>SUM(L9:L10)</f>
        <v>#REF!</v>
      </c>
    </row>
    <row r="12" spans="1:12" ht="24" hidden="1" customHeight="1">
      <c r="A12" s="94"/>
      <c r="B12" s="93"/>
      <c r="C12" s="264" t="s">
        <v>471</v>
      </c>
      <c r="D12" s="264"/>
      <c r="E12" s="103" t="e">
        <f>"일금"&amp;NUMBERSTRING(L12,1)&amp;"원정"&amp;"("&amp;"\"&amp;TEXT(L12,"#,##0")&amp;")"</f>
        <v>#REF!</v>
      </c>
      <c r="F12" s="104"/>
      <c r="G12" s="104"/>
      <c r="H12" s="105"/>
      <c r="I12" s="106"/>
      <c r="J12" s="107"/>
      <c r="K12" s="102"/>
      <c r="L12" s="217" t="e">
        <f>#REF!</f>
        <v>#REF!</v>
      </c>
    </row>
    <row r="13" spans="1:12" ht="24" customHeight="1">
      <c r="A13" s="94"/>
      <c r="B13" s="93"/>
      <c r="C13" s="265"/>
      <c r="D13" s="266"/>
      <c r="E13" s="267"/>
      <c r="F13" s="267"/>
      <c r="G13" s="267"/>
      <c r="H13" s="267"/>
      <c r="I13" s="267"/>
      <c r="J13" s="267"/>
      <c r="K13" s="102"/>
      <c r="L13" s="217"/>
    </row>
    <row r="14" spans="1:12" ht="24" customHeight="1">
      <c r="A14" s="94"/>
      <c r="B14" s="108"/>
      <c r="C14" s="93"/>
      <c r="D14" s="109"/>
      <c r="E14" s="109"/>
      <c r="F14" s="109"/>
      <c r="G14" s="93"/>
      <c r="H14" s="93"/>
      <c r="I14" s="93"/>
      <c r="J14" s="93"/>
      <c r="K14" s="96"/>
      <c r="L14" s="218"/>
    </row>
    <row r="15" spans="1:12" ht="24" customHeight="1">
      <c r="A15" s="94"/>
      <c r="B15" s="90"/>
      <c r="C15" s="93"/>
      <c r="D15" s="93"/>
      <c r="E15" s="110"/>
      <c r="F15" s="109"/>
      <c r="G15" s="93"/>
      <c r="H15" s="93"/>
      <c r="I15" s="93"/>
      <c r="J15" s="93"/>
      <c r="K15" s="96"/>
      <c r="L15" s="218"/>
    </row>
    <row r="16" spans="1:12" ht="24" customHeight="1">
      <c r="A16" s="94"/>
      <c r="B16" s="90"/>
      <c r="C16" s="93"/>
      <c r="D16" s="93"/>
      <c r="E16" s="109"/>
      <c r="F16" s="111"/>
      <c r="G16" s="93"/>
      <c r="H16" s="93"/>
      <c r="I16" s="93"/>
      <c r="J16" s="93"/>
      <c r="K16" s="96"/>
      <c r="L16" s="218"/>
    </row>
    <row r="17" spans="1:12" ht="24" customHeight="1">
      <c r="A17" s="94"/>
      <c r="B17" s="90"/>
      <c r="C17" s="93"/>
      <c r="D17" s="93"/>
      <c r="E17" s="112"/>
      <c r="F17" s="111"/>
      <c r="G17" s="93"/>
      <c r="H17" s="93"/>
      <c r="I17" s="93"/>
      <c r="J17" s="113"/>
      <c r="K17" s="96"/>
      <c r="L17" s="215"/>
    </row>
    <row r="18" spans="1:12" ht="24" customHeight="1">
      <c r="A18" s="94"/>
      <c r="B18" s="90"/>
      <c r="C18" s="93"/>
      <c r="D18" s="93"/>
      <c r="E18" s="112"/>
      <c r="F18" s="111"/>
      <c r="G18" s="93"/>
      <c r="H18" s="93"/>
      <c r="I18" s="93"/>
      <c r="J18" s="113"/>
      <c r="K18" s="96"/>
      <c r="L18" s="215"/>
    </row>
    <row r="19" spans="1:12" ht="24" customHeight="1">
      <c r="A19" s="94"/>
      <c r="B19" s="90"/>
      <c r="C19" s="93"/>
      <c r="D19" s="111"/>
      <c r="E19" s="113"/>
      <c r="F19" s="111"/>
      <c r="G19" s="93"/>
      <c r="H19" s="93"/>
      <c r="I19" s="93"/>
      <c r="J19" s="93"/>
      <c r="K19" s="96"/>
      <c r="L19" s="92"/>
    </row>
    <row r="20" spans="1:12" ht="15" thickBot="1">
      <c r="A20" s="114"/>
      <c r="B20" s="115"/>
      <c r="C20" s="115"/>
      <c r="D20" s="115"/>
      <c r="E20" s="115"/>
      <c r="F20" s="115"/>
      <c r="G20" s="115"/>
      <c r="H20" s="115"/>
      <c r="I20" s="115"/>
      <c r="J20" s="115"/>
      <c r="K20" s="116"/>
      <c r="L20" s="117"/>
    </row>
  </sheetData>
  <mergeCells count="12">
    <mergeCell ref="C12:D12"/>
    <mergeCell ref="C13:D13"/>
    <mergeCell ref="E13:J13"/>
    <mergeCell ref="B1:C1"/>
    <mergeCell ref="A3:K3"/>
    <mergeCell ref="C7:D7"/>
    <mergeCell ref="E7:J7"/>
    <mergeCell ref="C8:D8"/>
    <mergeCell ref="C9:C11"/>
    <mergeCell ref="E8:J8"/>
    <mergeCell ref="E9:J9"/>
    <mergeCell ref="E11:J11"/>
  </mergeCells>
  <phoneticPr fontId="10" type="noConversion"/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E233-DA51-4266-B299-F6BBBF238A07}">
  <dimension ref="A1:M20"/>
  <sheetViews>
    <sheetView view="pageBreakPreview" zoomScale="130" zoomScaleNormal="100" zoomScaleSheetLayoutView="130" workbookViewId="0">
      <selection activeCell="J21" sqref="J21"/>
    </sheetView>
  </sheetViews>
  <sheetFormatPr defaultRowHeight="13.5"/>
  <cols>
    <col min="3" max="3" width="16.33203125" customWidth="1"/>
  </cols>
  <sheetData>
    <row r="1" spans="1:13" ht="33.75" customHeight="1">
      <c r="A1" s="286" t="s">
        <v>509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</row>
    <row r="2" spans="1:13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3" ht="17.25" thickBot="1">
      <c r="A3" s="239" t="s">
        <v>537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</row>
    <row r="4" spans="1:13">
      <c r="A4" s="287" t="s">
        <v>510</v>
      </c>
      <c r="B4" s="289" t="s">
        <v>511</v>
      </c>
      <c r="C4" s="289" t="s">
        <v>512</v>
      </c>
      <c r="D4" s="291" t="s">
        <v>513</v>
      </c>
      <c r="E4" s="289" t="s">
        <v>514</v>
      </c>
      <c r="F4" s="289"/>
      <c r="G4" s="289"/>
      <c r="H4" s="293" t="s">
        <v>515</v>
      </c>
      <c r="I4" s="289" t="s">
        <v>516</v>
      </c>
      <c r="J4" s="289"/>
      <c r="K4" s="294" t="s">
        <v>517</v>
      </c>
      <c r="L4" s="295"/>
      <c r="M4" s="296" t="s">
        <v>518</v>
      </c>
    </row>
    <row r="5" spans="1:13">
      <c r="A5" s="288"/>
      <c r="B5" s="290"/>
      <c r="C5" s="290"/>
      <c r="D5" s="292"/>
      <c r="E5" s="290"/>
      <c r="F5" s="290"/>
      <c r="G5" s="290"/>
      <c r="H5" s="290"/>
      <c r="I5" s="240" t="s">
        <v>519</v>
      </c>
      <c r="J5" s="240" t="s">
        <v>520</v>
      </c>
      <c r="K5" s="241" t="s">
        <v>521</v>
      </c>
      <c r="L5" s="241" t="s">
        <v>522</v>
      </c>
      <c r="M5" s="297"/>
    </row>
    <row r="6" spans="1:13">
      <c r="A6" s="283" t="s">
        <v>523</v>
      </c>
      <c r="B6" s="284"/>
      <c r="C6" s="284"/>
      <c r="D6" s="284"/>
      <c r="E6" s="284"/>
      <c r="F6" s="284"/>
      <c r="G6" s="285"/>
      <c r="H6" s="242">
        <f>SUM(H7:H20)</f>
        <v>3045</v>
      </c>
      <c r="I6" s="243">
        <f t="shared" ref="I6:J6" si="0">SUM(I7:I20)</f>
        <v>16</v>
      </c>
      <c r="J6" s="243">
        <f t="shared" si="0"/>
        <v>30</v>
      </c>
      <c r="K6" s="244">
        <f>SUM(K7:K20)</f>
        <v>116</v>
      </c>
      <c r="L6" s="244">
        <f>SUM(L7:L20)</f>
        <v>54</v>
      </c>
      <c r="M6" s="245"/>
    </row>
    <row r="7" spans="1:13">
      <c r="A7" s="246">
        <v>1</v>
      </c>
      <c r="B7" s="240" t="s">
        <v>524</v>
      </c>
      <c r="C7" s="247" t="s">
        <v>525</v>
      </c>
      <c r="D7" s="240">
        <v>300</v>
      </c>
      <c r="E7" s="248">
        <v>83</v>
      </c>
      <c r="F7" s="240" t="s">
        <v>526</v>
      </c>
      <c r="G7" s="248">
        <v>283</v>
      </c>
      <c r="H7" s="249">
        <f t="shared" ref="H7:H20" si="1">G7-E7</f>
        <v>200</v>
      </c>
      <c r="I7" s="240">
        <v>2</v>
      </c>
      <c r="J7" s="250">
        <v>4</v>
      </c>
      <c r="K7" s="240">
        <v>8</v>
      </c>
      <c r="L7" s="240">
        <v>3</v>
      </c>
      <c r="M7" s="245"/>
    </row>
    <row r="8" spans="1:13">
      <c r="A8" s="246">
        <v>2</v>
      </c>
      <c r="B8" s="240" t="s">
        <v>524</v>
      </c>
      <c r="C8" s="247" t="s">
        <v>527</v>
      </c>
      <c r="D8" s="240">
        <v>493</v>
      </c>
      <c r="E8" s="248">
        <v>20810</v>
      </c>
      <c r="F8" s="240" t="s">
        <v>526</v>
      </c>
      <c r="G8" s="248">
        <v>21140</v>
      </c>
      <c r="H8" s="249">
        <f>G8-E8</f>
        <v>330</v>
      </c>
      <c r="I8" s="240">
        <v>1</v>
      </c>
      <c r="J8" s="250">
        <v>2</v>
      </c>
      <c r="K8" s="240">
        <v>13</v>
      </c>
      <c r="L8" s="240">
        <v>5</v>
      </c>
      <c r="M8" s="245"/>
    </row>
    <row r="9" spans="1:13">
      <c r="A9" s="251">
        <v>3</v>
      </c>
      <c r="B9" s="240" t="s">
        <v>524</v>
      </c>
      <c r="C9" s="247" t="s">
        <v>528</v>
      </c>
      <c r="D9" s="240">
        <v>400</v>
      </c>
      <c r="E9" s="248">
        <v>49</v>
      </c>
      <c r="F9" s="240" t="s">
        <v>526</v>
      </c>
      <c r="G9" s="248">
        <v>99</v>
      </c>
      <c r="H9" s="249">
        <f t="shared" si="1"/>
        <v>50</v>
      </c>
      <c r="I9" s="240">
        <v>1</v>
      </c>
      <c r="J9" s="250" t="s">
        <v>529</v>
      </c>
      <c r="K9" s="240">
        <v>2</v>
      </c>
      <c r="L9" s="240">
        <v>2</v>
      </c>
      <c r="M9" s="245"/>
    </row>
    <row r="10" spans="1:13" s="237" customFormat="1">
      <c r="A10" s="246">
        <v>4</v>
      </c>
      <c r="B10" s="240" t="s">
        <v>524</v>
      </c>
      <c r="C10" s="247" t="s">
        <v>528</v>
      </c>
      <c r="D10" s="240">
        <v>400</v>
      </c>
      <c r="E10" s="248">
        <v>272</v>
      </c>
      <c r="F10" s="240" t="s">
        <v>526</v>
      </c>
      <c r="G10" s="248">
        <v>332</v>
      </c>
      <c r="H10" s="249">
        <f t="shared" si="1"/>
        <v>60</v>
      </c>
      <c r="I10" s="250" t="s">
        <v>529</v>
      </c>
      <c r="J10" s="250" t="s">
        <v>529</v>
      </c>
      <c r="K10" s="240">
        <v>2</v>
      </c>
      <c r="L10" s="240">
        <v>2</v>
      </c>
      <c r="M10" s="245"/>
    </row>
    <row r="11" spans="1:13">
      <c r="A11" s="251">
        <v>5</v>
      </c>
      <c r="B11" s="240" t="s">
        <v>530</v>
      </c>
      <c r="C11" s="247" t="s">
        <v>525</v>
      </c>
      <c r="D11" s="240">
        <v>300</v>
      </c>
      <c r="E11" s="248">
        <v>242</v>
      </c>
      <c r="F11" s="240" t="s">
        <v>526</v>
      </c>
      <c r="G11" s="248">
        <v>417</v>
      </c>
      <c r="H11" s="249">
        <f t="shared" si="1"/>
        <v>175</v>
      </c>
      <c r="I11" s="240">
        <v>1</v>
      </c>
      <c r="J11" s="250">
        <v>2</v>
      </c>
      <c r="K11" s="240">
        <v>7</v>
      </c>
      <c r="L11" s="240">
        <v>3</v>
      </c>
      <c r="M11" s="245"/>
    </row>
    <row r="12" spans="1:13">
      <c r="A12" s="246">
        <v>6</v>
      </c>
      <c r="B12" s="240" t="s">
        <v>530</v>
      </c>
      <c r="C12" s="247" t="s">
        <v>531</v>
      </c>
      <c r="D12" s="240">
        <v>637</v>
      </c>
      <c r="E12" s="248">
        <v>4605</v>
      </c>
      <c r="F12" s="240" t="s">
        <v>526</v>
      </c>
      <c r="G12" s="248">
        <v>4835</v>
      </c>
      <c r="H12" s="249">
        <f t="shared" si="1"/>
        <v>230</v>
      </c>
      <c r="I12" s="240">
        <v>2</v>
      </c>
      <c r="J12" s="250">
        <v>4</v>
      </c>
      <c r="K12" s="240">
        <v>9</v>
      </c>
      <c r="L12" s="240">
        <v>4</v>
      </c>
      <c r="M12" s="245"/>
    </row>
    <row r="13" spans="1:13">
      <c r="A13" s="251">
        <v>7</v>
      </c>
      <c r="B13" s="240" t="s">
        <v>530</v>
      </c>
      <c r="C13" s="247" t="s">
        <v>532</v>
      </c>
      <c r="D13" s="240">
        <v>597</v>
      </c>
      <c r="E13" s="248">
        <v>11258</v>
      </c>
      <c r="F13" s="240" t="s">
        <v>526</v>
      </c>
      <c r="G13" s="248">
        <v>11728</v>
      </c>
      <c r="H13" s="249">
        <f t="shared" si="1"/>
        <v>470</v>
      </c>
      <c r="I13" s="240">
        <v>2</v>
      </c>
      <c r="J13" s="250">
        <v>4</v>
      </c>
      <c r="K13" s="240">
        <v>18</v>
      </c>
      <c r="L13" s="240">
        <v>7</v>
      </c>
      <c r="M13" s="245"/>
    </row>
    <row r="14" spans="1:13">
      <c r="A14" s="246">
        <v>8</v>
      </c>
      <c r="B14" s="240" t="s">
        <v>530</v>
      </c>
      <c r="C14" s="247" t="s">
        <v>533</v>
      </c>
      <c r="D14" s="240">
        <v>451</v>
      </c>
      <c r="E14" s="248">
        <v>11941</v>
      </c>
      <c r="F14" s="240" t="s">
        <v>526</v>
      </c>
      <c r="G14" s="248">
        <v>12541</v>
      </c>
      <c r="H14" s="249">
        <f t="shared" si="1"/>
        <v>600</v>
      </c>
      <c r="I14" s="240">
        <v>3</v>
      </c>
      <c r="J14" s="250">
        <v>6</v>
      </c>
      <c r="K14" s="240">
        <v>22</v>
      </c>
      <c r="L14" s="240">
        <v>9</v>
      </c>
      <c r="M14" s="245"/>
    </row>
    <row r="15" spans="1:13">
      <c r="A15" s="251">
        <v>9</v>
      </c>
      <c r="B15" s="240" t="s">
        <v>530</v>
      </c>
      <c r="C15" s="247" t="s">
        <v>534</v>
      </c>
      <c r="D15" s="240">
        <v>400</v>
      </c>
      <c r="E15" s="248">
        <v>303</v>
      </c>
      <c r="F15" s="240" t="s">
        <v>526</v>
      </c>
      <c r="G15" s="248">
        <v>343</v>
      </c>
      <c r="H15" s="249">
        <f t="shared" si="1"/>
        <v>40</v>
      </c>
      <c r="I15" s="250" t="s">
        <v>529</v>
      </c>
      <c r="J15" s="250" t="s">
        <v>529</v>
      </c>
      <c r="K15" s="240">
        <v>1</v>
      </c>
      <c r="L15" s="240">
        <v>2</v>
      </c>
      <c r="M15" s="245"/>
    </row>
    <row r="16" spans="1:13">
      <c r="A16" s="246">
        <v>10</v>
      </c>
      <c r="B16" s="240" t="s">
        <v>530</v>
      </c>
      <c r="C16" s="247" t="s">
        <v>535</v>
      </c>
      <c r="D16" s="240">
        <v>400</v>
      </c>
      <c r="E16" s="248">
        <v>44</v>
      </c>
      <c r="F16" s="240" t="s">
        <v>526</v>
      </c>
      <c r="G16" s="248">
        <v>84</v>
      </c>
      <c r="H16" s="249">
        <f t="shared" si="1"/>
        <v>40</v>
      </c>
      <c r="I16" s="250" t="s">
        <v>529</v>
      </c>
      <c r="J16" s="250" t="s">
        <v>529</v>
      </c>
      <c r="K16" s="240">
        <v>1</v>
      </c>
      <c r="L16" s="240">
        <v>2</v>
      </c>
      <c r="M16" s="245"/>
    </row>
    <row r="17" spans="1:13">
      <c r="A17" s="251">
        <v>11</v>
      </c>
      <c r="B17" s="240" t="s">
        <v>530</v>
      </c>
      <c r="C17" s="247" t="s">
        <v>535</v>
      </c>
      <c r="D17" s="240">
        <v>400</v>
      </c>
      <c r="E17" s="248">
        <v>304</v>
      </c>
      <c r="F17" s="240" t="s">
        <v>526</v>
      </c>
      <c r="G17" s="248">
        <v>349</v>
      </c>
      <c r="H17" s="249">
        <f t="shared" si="1"/>
        <v>45</v>
      </c>
      <c r="I17" s="240">
        <v>1</v>
      </c>
      <c r="J17" s="250">
        <v>2</v>
      </c>
      <c r="K17" s="240">
        <v>2</v>
      </c>
      <c r="L17" s="240">
        <v>2</v>
      </c>
      <c r="M17" s="245"/>
    </row>
    <row r="18" spans="1:13">
      <c r="A18" s="246">
        <v>12</v>
      </c>
      <c r="B18" s="240" t="s">
        <v>530</v>
      </c>
      <c r="C18" s="247" t="s">
        <v>536</v>
      </c>
      <c r="D18" s="240">
        <v>502</v>
      </c>
      <c r="E18" s="248">
        <v>19335</v>
      </c>
      <c r="F18" s="240" t="s">
        <v>526</v>
      </c>
      <c r="G18" s="248">
        <v>19540</v>
      </c>
      <c r="H18" s="249">
        <f t="shared" si="1"/>
        <v>205</v>
      </c>
      <c r="I18" s="250" t="s">
        <v>529</v>
      </c>
      <c r="J18" s="250" t="s">
        <v>529</v>
      </c>
      <c r="K18" s="240">
        <v>8</v>
      </c>
      <c r="L18" s="240">
        <v>4</v>
      </c>
      <c r="M18" s="245"/>
    </row>
    <row r="19" spans="1:13">
      <c r="A19" s="251">
        <v>13</v>
      </c>
      <c r="B19" s="240" t="s">
        <v>530</v>
      </c>
      <c r="C19" s="247" t="s">
        <v>536</v>
      </c>
      <c r="D19" s="240">
        <v>260</v>
      </c>
      <c r="E19" s="248">
        <v>19785</v>
      </c>
      <c r="F19" s="240" t="s">
        <v>526</v>
      </c>
      <c r="G19" s="248">
        <v>20045</v>
      </c>
      <c r="H19" s="249">
        <f t="shared" si="1"/>
        <v>260</v>
      </c>
      <c r="I19" s="240">
        <v>2</v>
      </c>
      <c r="J19" s="250">
        <v>4</v>
      </c>
      <c r="K19" s="240">
        <v>10</v>
      </c>
      <c r="L19" s="240">
        <v>4</v>
      </c>
      <c r="M19" s="245"/>
    </row>
    <row r="20" spans="1:13" ht="14.25" thickBot="1">
      <c r="A20" s="252">
        <v>14</v>
      </c>
      <c r="B20" s="253" t="s">
        <v>530</v>
      </c>
      <c r="C20" s="254" t="s">
        <v>527</v>
      </c>
      <c r="D20" s="253">
        <v>451</v>
      </c>
      <c r="E20" s="255">
        <v>20317</v>
      </c>
      <c r="F20" s="253" t="s">
        <v>526</v>
      </c>
      <c r="G20" s="255">
        <v>20657</v>
      </c>
      <c r="H20" s="256">
        <f t="shared" si="1"/>
        <v>340</v>
      </c>
      <c r="I20" s="253">
        <v>1</v>
      </c>
      <c r="J20" s="257">
        <v>2</v>
      </c>
      <c r="K20" s="253">
        <v>13</v>
      </c>
      <c r="L20" s="253">
        <v>5</v>
      </c>
      <c r="M20" s="258"/>
    </row>
  </sheetData>
  <mergeCells count="11">
    <mergeCell ref="A6:G6"/>
    <mergeCell ref="A1:M1"/>
    <mergeCell ref="A4:A5"/>
    <mergeCell ref="B4:B5"/>
    <mergeCell ref="C4:C5"/>
    <mergeCell ref="D4:D5"/>
    <mergeCell ref="E4:G5"/>
    <mergeCell ref="H4:H5"/>
    <mergeCell ref="I4:J4"/>
    <mergeCell ref="K4:L4"/>
    <mergeCell ref="M4:M5"/>
  </mergeCells>
  <phoneticPr fontId="10" type="noConversion"/>
  <pageMargins left="0.7" right="0.7" top="0.75" bottom="0.75" header="0.3" footer="0.3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55"/>
  <sheetViews>
    <sheetView tabSelected="1" view="pageBreakPreview" zoomScaleNormal="115" zoomScaleSheetLayoutView="100" workbookViewId="0">
      <selection activeCell="F20" sqref="F20"/>
    </sheetView>
  </sheetViews>
  <sheetFormatPr defaultRowHeight="12.75" customHeight="1"/>
  <cols>
    <col min="1" max="1" width="30.77734375" style="169" customWidth="1"/>
    <col min="2" max="2" width="24.109375" style="169" customWidth="1"/>
    <col min="3" max="3" width="6.77734375" style="169" customWidth="1"/>
    <col min="4" max="4" width="2.6640625" style="169" customWidth="1"/>
    <col min="5" max="5" width="11.77734375" style="169" customWidth="1"/>
    <col min="6" max="6" width="13.77734375" style="169" customWidth="1"/>
    <col min="7" max="7" width="11.77734375" style="169" customWidth="1"/>
    <col min="8" max="8" width="12.77734375" style="169" customWidth="1"/>
    <col min="9" max="9" width="11.77734375" style="169" customWidth="1"/>
    <col min="10" max="10" width="12.77734375" style="169" customWidth="1"/>
    <col min="11" max="11" width="11.77734375" style="169" customWidth="1"/>
    <col min="12" max="12" width="13.77734375" style="169" customWidth="1"/>
    <col min="13" max="13" width="6.6640625" style="169" customWidth="1"/>
    <col min="14" max="14" width="8.88671875" style="169" hidden="1" customWidth="1"/>
    <col min="15" max="15" width="16.77734375" style="169" hidden="1" customWidth="1"/>
    <col min="16" max="16" width="8.109375" style="169" hidden="1" customWidth="1"/>
    <col min="17" max="17" width="8.88671875" style="169" hidden="1" customWidth="1"/>
    <col min="18" max="18" width="15.44140625" style="169" hidden="1" customWidth="1"/>
    <col min="19" max="20" width="8.88671875" style="169" hidden="1" customWidth="1"/>
    <col min="21" max="21" width="10.77734375" style="169" hidden="1" customWidth="1"/>
    <col min="22" max="23" width="8.88671875" style="169" hidden="1" customWidth="1"/>
    <col min="24" max="27" width="0" style="169" hidden="1" customWidth="1"/>
    <col min="28" max="28" width="12.6640625" style="169" hidden="1" customWidth="1"/>
    <col min="29" max="209" width="8.88671875" style="169"/>
    <col min="210" max="210" width="27" style="169" customWidth="1"/>
    <col min="211" max="211" width="19.44140625" style="169" customWidth="1"/>
    <col min="212" max="212" width="5.33203125" style="169" customWidth="1"/>
    <col min="213" max="213" width="2.6640625" style="169" customWidth="1"/>
    <col min="214" max="214" width="8.6640625" style="169" customWidth="1"/>
    <col min="215" max="215" width="10.33203125" style="169" bestFit="1" customWidth="1"/>
    <col min="216" max="216" width="8.88671875" style="169" bestFit="1" customWidth="1"/>
    <col min="217" max="217" width="10.33203125" style="169" bestFit="1" customWidth="1"/>
    <col min="218" max="218" width="7.33203125" style="169" bestFit="1" customWidth="1"/>
    <col min="219" max="219" width="10.33203125" style="169" bestFit="1" customWidth="1"/>
    <col min="220" max="220" width="9.33203125" style="169" customWidth="1"/>
    <col min="221" max="221" width="12.109375" style="169" bestFit="1" customWidth="1"/>
    <col min="222" max="222" width="6.6640625" style="169" customWidth="1"/>
    <col min="223" max="268" width="0" style="169" hidden="1" customWidth="1"/>
    <col min="269" max="269" width="8.88671875" style="169"/>
    <col min="270" max="271" width="8.109375" style="169" bestFit="1" customWidth="1"/>
    <col min="272" max="465" width="8.88671875" style="169"/>
    <col min="466" max="466" width="27" style="169" customWidth="1"/>
    <col min="467" max="467" width="19.44140625" style="169" customWidth="1"/>
    <col min="468" max="468" width="5.33203125" style="169" customWidth="1"/>
    <col min="469" max="469" width="2.6640625" style="169" customWidth="1"/>
    <col min="470" max="470" width="8.6640625" style="169" customWidth="1"/>
    <col min="471" max="471" width="10.33203125" style="169" bestFit="1" customWidth="1"/>
    <col min="472" max="472" width="8.88671875" style="169" bestFit="1" customWidth="1"/>
    <col min="473" max="473" width="10.33203125" style="169" bestFit="1" customWidth="1"/>
    <col min="474" max="474" width="7.33203125" style="169" bestFit="1" customWidth="1"/>
    <col min="475" max="475" width="10.33203125" style="169" bestFit="1" customWidth="1"/>
    <col min="476" max="476" width="9.33203125" style="169" customWidth="1"/>
    <col min="477" max="477" width="12.109375" style="169" bestFit="1" customWidth="1"/>
    <col min="478" max="478" width="6.6640625" style="169" customWidth="1"/>
    <col min="479" max="524" width="0" style="169" hidden="1" customWidth="1"/>
    <col min="525" max="525" width="8.88671875" style="169"/>
    <col min="526" max="527" width="8.109375" style="169" bestFit="1" customWidth="1"/>
    <col min="528" max="721" width="8.88671875" style="169"/>
    <col min="722" max="722" width="27" style="169" customWidth="1"/>
    <col min="723" max="723" width="19.44140625" style="169" customWidth="1"/>
    <col min="724" max="724" width="5.33203125" style="169" customWidth="1"/>
    <col min="725" max="725" width="2.6640625" style="169" customWidth="1"/>
    <col min="726" max="726" width="8.6640625" style="169" customWidth="1"/>
    <col min="727" max="727" width="10.33203125" style="169" bestFit="1" customWidth="1"/>
    <col min="728" max="728" width="8.88671875" style="169" bestFit="1" customWidth="1"/>
    <col min="729" max="729" width="10.33203125" style="169" bestFit="1" customWidth="1"/>
    <col min="730" max="730" width="7.33203125" style="169" bestFit="1" customWidth="1"/>
    <col min="731" max="731" width="10.33203125" style="169" bestFit="1" customWidth="1"/>
    <col min="732" max="732" width="9.33203125" style="169" customWidth="1"/>
    <col min="733" max="733" width="12.109375" style="169" bestFit="1" customWidth="1"/>
    <col min="734" max="734" width="6.6640625" style="169" customWidth="1"/>
    <col min="735" max="780" width="0" style="169" hidden="1" customWidth="1"/>
    <col min="781" max="781" width="8.88671875" style="169"/>
    <col min="782" max="783" width="8.109375" style="169" bestFit="1" customWidth="1"/>
    <col min="784" max="977" width="8.88671875" style="169"/>
    <col min="978" max="978" width="27" style="169" customWidth="1"/>
    <col min="979" max="979" width="19.44140625" style="169" customWidth="1"/>
    <col min="980" max="980" width="5.33203125" style="169" customWidth="1"/>
    <col min="981" max="981" width="2.6640625" style="169" customWidth="1"/>
    <col min="982" max="982" width="8.6640625" style="169" customWidth="1"/>
    <col min="983" max="983" width="10.33203125" style="169" bestFit="1" customWidth="1"/>
    <col min="984" max="984" width="8.88671875" style="169" bestFit="1" customWidth="1"/>
    <col min="985" max="985" width="10.33203125" style="169" bestFit="1" customWidth="1"/>
    <col min="986" max="986" width="7.33203125" style="169" bestFit="1" customWidth="1"/>
    <col min="987" max="987" width="10.33203125" style="169" bestFit="1" customWidth="1"/>
    <col min="988" max="988" width="9.33203125" style="169" customWidth="1"/>
    <col min="989" max="989" width="12.109375" style="169" bestFit="1" customWidth="1"/>
    <col min="990" max="990" width="6.6640625" style="169" customWidth="1"/>
    <col min="991" max="1036" width="0" style="169" hidden="1" customWidth="1"/>
    <col min="1037" max="1037" width="8.88671875" style="169"/>
    <col min="1038" max="1039" width="8.109375" style="169" bestFit="1" customWidth="1"/>
    <col min="1040" max="1233" width="8.88671875" style="169"/>
    <col min="1234" max="1234" width="27" style="169" customWidth="1"/>
    <col min="1235" max="1235" width="19.44140625" style="169" customWidth="1"/>
    <col min="1236" max="1236" width="5.33203125" style="169" customWidth="1"/>
    <col min="1237" max="1237" width="2.6640625" style="169" customWidth="1"/>
    <col min="1238" max="1238" width="8.6640625" style="169" customWidth="1"/>
    <col min="1239" max="1239" width="10.33203125" style="169" bestFit="1" customWidth="1"/>
    <col min="1240" max="1240" width="8.88671875" style="169" bestFit="1" customWidth="1"/>
    <col min="1241" max="1241" width="10.33203125" style="169" bestFit="1" customWidth="1"/>
    <col min="1242" max="1242" width="7.33203125" style="169" bestFit="1" customWidth="1"/>
    <col min="1243" max="1243" width="10.33203125" style="169" bestFit="1" customWidth="1"/>
    <col min="1244" max="1244" width="9.33203125" style="169" customWidth="1"/>
    <col min="1245" max="1245" width="12.109375" style="169" bestFit="1" customWidth="1"/>
    <col min="1246" max="1246" width="6.6640625" style="169" customWidth="1"/>
    <col min="1247" max="1292" width="0" style="169" hidden="1" customWidth="1"/>
    <col min="1293" max="1293" width="8.88671875" style="169"/>
    <col min="1294" max="1295" width="8.109375" style="169" bestFit="1" customWidth="1"/>
    <col min="1296" max="1489" width="8.88671875" style="169"/>
    <col min="1490" max="1490" width="27" style="169" customWidth="1"/>
    <col min="1491" max="1491" width="19.44140625" style="169" customWidth="1"/>
    <col min="1492" max="1492" width="5.33203125" style="169" customWidth="1"/>
    <col min="1493" max="1493" width="2.6640625" style="169" customWidth="1"/>
    <col min="1494" max="1494" width="8.6640625" style="169" customWidth="1"/>
    <col min="1495" max="1495" width="10.33203125" style="169" bestFit="1" customWidth="1"/>
    <col min="1496" max="1496" width="8.88671875" style="169" bestFit="1" customWidth="1"/>
    <col min="1497" max="1497" width="10.33203125" style="169" bestFit="1" customWidth="1"/>
    <col min="1498" max="1498" width="7.33203125" style="169" bestFit="1" customWidth="1"/>
    <col min="1499" max="1499" width="10.33203125" style="169" bestFit="1" customWidth="1"/>
    <col min="1500" max="1500" width="9.33203125" style="169" customWidth="1"/>
    <col min="1501" max="1501" width="12.109375" style="169" bestFit="1" customWidth="1"/>
    <col min="1502" max="1502" width="6.6640625" style="169" customWidth="1"/>
    <col min="1503" max="1548" width="0" style="169" hidden="1" customWidth="1"/>
    <col min="1549" max="1549" width="8.88671875" style="169"/>
    <col min="1550" max="1551" width="8.109375" style="169" bestFit="1" customWidth="1"/>
    <col min="1552" max="1745" width="8.88671875" style="169"/>
    <col min="1746" max="1746" width="27" style="169" customWidth="1"/>
    <col min="1747" max="1747" width="19.44140625" style="169" customWidth="1"/>
    <col min="1748" max="1748" width="5.33203125" style="169" customWidth="1"/>
    <col min="1749" max="1749" width="2.6640625" style="169" customWidth="1"/>
    <col min="1750" max="1750" width="8.6640625" style="169" customWidth="1"/>
    <col min="1751" max="1751" width="10.33203125" style="169" bestFit="1" customWidth="1"/>
    <col min="1752" max="1752" width="8.88671875" style="169" bestFit="1" customWidth="1"/>
    <col min="1753" max="1753" width="10.33203125" style="169" bestFit="1" customWidth="1"/>
    <col min="1754" max="1754" width="7.33203125" style="169" bestFit="1" customWidth="1"/>
    <col min="1755" max="1755" width="10.33203125" style="169" bestFit="1" customWidth="1"/>
    <col min="1756" max="1756" width="9.33203125" style="169" customWidth="1"/>
    <col min="1757" max="1757" width="12.109375" style="169" bestFit="1" customWidth="1"/>
    <col min="1758" max="1758" width="6.6640625" style="169" customWidth="1"/>
    <col min="1759" max="1804" width="0" style="169" hidden="1" customWidth="1"/>
    <col min="1805" max="1805" width="8.88671875" style="169"/>
    <col min="1806" max="1807" width="8.109375" style="169" bestFit="1" customWidth="1"/>
    <col min="1808" max="2001" width="8.88671875" style="169"/>
    <col min="2002" max="2002" width="27" style="169" customWidth="1"/>
    <col min="2003" max="2003" width="19.44140625" style="169" customWidth="1"/>
    <col min="2004" max="2004" width="5.33203125" style="169" customWidth="1"/>
    <col min="2005" max="2005" width="2.6640625" style="169" customWidth="1"/>
    <col min="2006" max="2006" width="8.6640625" style="169" customWidth="1"/>
    <col min="2007" max="2007" width="10.33203125" style="169" bestFit="1" customWidth="1"/>
    <col min="2008" max="2008" width="8.88671875" style="169" bestFit="1" customWidth="1"/>
    <col min="2009" max="2009" width="10.33203125" style="169" bestFit="1" customWidth="1"/>
    <col min="2010" max="2010" width="7.33203125" style="169" bestFit="1" customWidth="1"/>
    <col min="2011" max="2011" width="10.33203125" style="169" bestFit="1" customWidth="1"/>
    <col min="2012" max="2012" width="9.33203125" style="169" customWidth="1"/>
    <col min="2013" max="2013" width="12.109375" style="169" bestFit="1" customWidth="1"/>
    <col min="2014" max="2014" width="6.6640625" style="169" customWidth="1"/>
    <col min="2015" max="2060" width="0" style="169" hidden="1" customWidth="1"/>
    <col min="2061" max="2061" width="8.88671875" style="169"/>
    <col min="2062" max="2063" width="8.109375" style="169" bestFit="1" customWidth="1"/>
    <col min="2064" max="2257" width="8.88671875" style="169"/>
    <col min="2258" max="2258" width="27" style="169" customWidth="1"/>
    <col min="2259" max="2259" width="19.44140625" style="169" customWidth="1"/>
    <col min="2260" max="2260" width="5.33203125" style="169" customWidth="1"/>
    <col min="2261" max="2261" width="2.6640625" style="169" customWidth="1"/>
    <col min="2262" max="2262" width="8.6640625" style="169" customWidth="1"/>
    <col min="2263" max="2263" width="10.33203125" style="169" bestFit="1" customWidth="1"/>
    <col min="2264" max="2264" width="8.88671875" style="169" bestFit="1" customWidth="1"/>
    <col min="2265" max="2265" width="10.33203125" style="169" bestFit="1" customWidth="1"/>
    <col min="2266" max="2266" width="7.33203125" style="169" bestFit="1" customWidth="1"/>
    <col min="2267" max="2267" width="10.33203125" style="169" bestFit="1" customWidth="1"/>
    <col min="2268" max="2268" width="9.33203125" style="169" customWidth="1"/>
    <col min="2269" max="2269" width="12.109375" style="169" bestFit="1" customWidth="1"/>
    <col min="2270" max="2270" width="6.6640625" style="169" customWidth="1"/>
    <col min="2271" max="2316" width="0" style="169" hidden="1" customWidth="1"/>
    <col min="2317" max="2317" width="8.88671875" style="169"/>
    <col min="2318" max="2319" width="8.109375" style="169" bestFit="1" customWidth="1"/>
    <col min="2320" max="2513" width="8.88671875" style="169"/>
    <col min="2514" max="2514" width="27" style="169" customWidth="1"/>
    <col min="2515" max="2515" width="19.44140625" style="169" customWidth="1"/>
    <col min="2516" max="2516" width="5.33203125" style="169" customWidth="1"/>
    <col min="2517" max="2517" width="2.6640625" style="169" customWidth="1"/>
    <col min="2518" max="2518" width="8.6640625" style="169" customWidth="1"/>
    <col min="2519" max="2519" width="10.33203125" style="169" bestFit="1" customWidth="1"/>
    <col min="2520" max="2520" width="8.88671875" style="169" bestFit="1" customWidth="1"/>
    <col min="2521" max="2521" width="10.33203125" style="169" bestFit="1" customWidth="1"/>
    <col min="2522" max="2522" width="7.33203125" style="169" bestFit="1" customWidth="1"/>
    <col min="2523" max="2523" width="10.33203125" style="169" bestFit="1" customWidth="1"/>
    <col min="2524" max="2524" width="9.33203125" style="169" customWidth="1"/>
    <col min="2525" max="2525" width="12.109375" style="169" bestFit="1" customWidth="1"/>
    <col min="2526" max="2526" width="6.6640625" style="169" customWidth="1"/>
    <col min="2527" max="2572" width="0" style="169" hidden="1" customWidth="1"/>
    <col min="2573" max="2573" width="8.88671875" style="169"/>
    <col min="2574" max="2575" width="8.109375" style="169" bestFit="1" customWidth="1"/>
    <col min="2576" max="2769" width="8.88671875" style="169"/>
    <col min="2770" max="2770" width="27" style="169" customWidth="1"/>
    <col min="2771" max="2771" width="19.44140625" style="169" customWidth="1"/>
    <col min="2772" max="2772" width="5.33203125" style="169" customWidth="1"/>
    <col min="2773" max="2773" width="2.6640625" style="169" customWidth="1"/>
    <col min="2774" max="2774" width="8.6640625" style="169" customWidth="1"/>
    <col min="2775" max="2775" width="10.33203125" style="169" bestFit="1" customWidth="1"/>
    <col min="2776" max="2776" width="8.88671875" style="169" bestFit="1" customWidth="1"/>
    <col min="2777" max="2777" width="10.33203125" style="169" bestFit="1" customWidth="1"/>
    <col min="2778" max="2778" width="7.33203125" style="169" bestFit="1" customWidth="1"/>
    <col min="2779" max="2779" width="10.33203125" style="169" bestFit="1" customWidth="1"/>
    <col min="2780" max="2780" width="9.33203125" style="169" customWidth="1"/>
    <col min="2781" max="2781" width="12.109375" style="169" bestFit="1" customWidth="1"/>
    <col min="2782" max="2782" width="6.6640625" style="169" customWidth="1"/>
    <col min="2783" max="2828" width="0" style="169" hidden="1" customWidth="1"/>
    <col min="2829" max="2829" width="8.88671875" style="169"/>
    <col min="2830" max="2831" width="8.109375" style="169" bestFit="1" customWidth="1"/>
    <col min="2832" max="3025" width="8.88671875" style="169"/>
    <col min="3026" max="3026" width="27" style="169" customWidth="1"/>
    <col min="3027" max="3027" width="19.44140625" style="169" customWidth="1"/>
    <col min="3028" max="3028" width="5.33203125" style="169" customWidth="1"/>
    <col min="3029" max="3029" width="2.6640625" style="169" customWidth="1"/>
    <col min="3030" max="3030" width="8.6640625" style="169" customWidth="1"/>
    <col min="3031" max="3031" width="10.33203125" style="169" bestFit="1" customWidth="1"/>
    <col min="3032" max="3032" width="8.88671875" style="169" bestFit="1" customWidth="1"/>
    <col min="3033" max="3033" width="10.33203125" style="169" bestFit="1" customWidth="1"/>
    <col min="3034" max="3034" width="7.33203125" style="169" bestFit="1" customWidth="1"/>
    <col min="3035" max="3035" width="10.33203125" style="169" bestFit="1" customWidth="1"/>
    <col min="3036" max="3036" width="9.33203125" style="169" customWidth="1"/>
    <col min="3037" max="3037" width="12.109375" style="169" bestFit="1" customWidth="1"/>
    <col min="3038" max="3038" width="6.6640625" style="169" customWidth="1"/>
    <col min="3039" max="3084" width="0" style="169" hidden="1" customWidth="1"/>
    <col min="3085" max="3085" width="8.88671875" style="169"/>
    <col min="3086" max="3087" width="8.109375" style="169" bestFit="1" customWidth="1"/>
    <col min="3088" max="3281" width="8.88671875" style="169"/>
    <col min="3282" max="3282" width="27" style="169" customWidth="1"/>
    <col min="3283" max="3283" width="19.44140625" style="169" customWidth="1"/>
    <col min="3284" max="3284" width="5.33203125" style="169" customWidth="1"/>
    <col min="3285" max="3285" width="2.6640625" style="169" customWidth="1"/>
    <col min="3286" max="3286" width="8.6640625" style="169" customWidth="1"/>
    <col min="3287" max="3287" width="10.33203125" style="169" bestFit="1" customWidth="1"/>
    <col min="3288" max="3288" width="8.88671875" style="169" bestFit="1" customWidth="1"/>
    <col min="3289" max="3289" width="10.33203125" style="169" bestFit="1" customWidth="1"/>
    <col min="3290" max="3290" width="7.33203125" style="169" bestFit="1" customWidth="1"/>
    <col min="3291" max="3291" width="10.33203125" style="169" bestFit="1" customWidth="1"/>
    <col min="3292" max="3292" width="9.33203125" style="169" customWidth="1"/>
    <col min="3293" max="3293" width="12.109375" style="169" bestFit="1" customWidth="1"/>
    <col min="3294" max="3294" width="6.6640625" style="169" customWidth="1"/>
    <col min="3295" max="3340" width="0" style="169" hidden="1" customWidth="1"/>
    <col min="3341" max="3341" width="8.88671875" style="169"/>
    <col min="3342" max="3343" width="8.109375" style="169" bestFit="1" customWidth="1"/>
    <col min="3344" max="3537" width="8.88671875" style="169"/>
    <col min="3538" max="3538" width="27" style="169" customWidth="1"/>
    <col min="3539" max="3539" width="19.44140625" style="169" customWidth="1"/>
    <col min="3540" max="3540" width="5.33203125" style="169" customWidth="1"/>
    <col min="3541" max="3541" width="2.6640625" style="169" customWidth="1"/>
    <col min="3542" max="3542" width="8.6640625" style="169" customWidth="1"/>
    <col min="3543" max="3543" width="10.33203125" style="169" bestFit="1" customWidth="1"/>
    <col min="3544" max="3544" width="8.88671875" style="169" bestFit="1" customWidth="1"/>
    <col min="3545" max="3545" width="10.33203125" style="169" bestFit="1" customWidth="1"/>
    <col min="3546" max="3546" width="7.33203125" style="169" bestFit="1" customWidth="1"/>
    <col min="3547" max="3547" width="10.33203125" style="169" bestFit="1" customWidth="1"/>
    <col min="3548" max="3548" width="9.33203125" style="169" customWidth="1"/>
    <col min="3549" max="3549" width="12.109375" style="169" bestFit="1" customWidth="1"/>
    <col min="3550" max="3550" width="6.6640625" style="169" customWidth="1"/>
    <col min="3551" max="3596" width="0" style="169" hidden="1" customWidth="1"/>
    <col min="3597" max="3597" width="8.88671875" style="169"/>
    <col min="3598" max="3599" width="8.109375" style="169" bestFit="1" customWidth="1"/>
    <col min="3600" max="3793" width="8.88671875" style="169"/>
    <col min="3794" max="3794" width="27" style="169" customWidth="1"/>
    <col min="3795" max="3795" width="19.44140625" style="169" customWidth="1"/>
    <col min="3796" max="3796" width="5.33203125" style="169" customWidth="1"/>
    <col min="3797" max="3797" width="2.6640625" style="169" customWidth="1"/>
    <col min="3798" max="3798" width="8.6640625" style="169" customWidth="1"/>
    <col min="3799" max="3799" width="10.33203125" style="169" bestFit="1" customWidth="1"/>
    <col min="3800" max="3800" width="8.88671875" style="169" bestFit="1" customWidth="1"/>
    <col min="3801" max="3801" width="10.33203125" style="169" bestFit="1" customWidth="1"/>
    <col min="3802" max="3802" width="7.33203125" style="169" bestFit="1" customWidth="1"/>
    <col min="3803" max="3803" width="10.33203125" style="169" bestFit="1" customWidth="1"/>
    <col min="3804" max="3804" width="9.33203125" style="169" customWidth="1"/>
    <col min="3805" max="3805" width="12.109375" style="169" bestFit="1" customWidth="1"/>
    <col min="3806" max="3806" width="6.6640625" style="169" customWidth="1"/>
    <col min="3807" max="3852" width="0" style="169" hidden="1" customWidth="1"/>
    <col min="3853" max="3853" width="8.88671875" style="169"/>
    <col min="3854" max="3855" width="8.109375" style="169" bestFit="1" customWidth="1"/>
    <col min="3856" max="4049" width="8.88671875" style="169"/>
    <col min="4050" max="4050" width="27" style="169" customWidth="1"/>
    <col min="4051" max="4051" width="19.44140625" style="169" customWidth="1"/>
    <col min="4052" max="4052" width="5.33203125" style="169" customWidth="1"/>
    <col min="4053" max="4053" width="2.6640625" style="169" customWidth="1"/>
    <col min="4054" max="4054" width="8.6640625" style="169" customWidth="1"/>
    <col min="4055" max="4055" width="10.33203125" style="169" bestFit="1" customWidth="1"/>
    <col min="4056" max="4056" width="8.88671875" style="169" bestFit="1" customWidth="1"/>
    <col min="4057" max="4057" width="10.33203125" style="169" bestFit="1" customWidth="1"/>
    <col min="4058" max="4058" width="7.33203125" style="169" bestFit="1" customWidth="1"/>
    <col min="4059" max="4059" width="10.33203125" style="169" bestFit="1" customWidth="1"/>
    <col min="4060" max="4060" width="9.33203125" style="169" customWidth="1"/>
    <col min="4061" max="4061" width="12.109375" style="169" bestFit="1" customWidth="1"/>
    <col min="4062" max="4062" width="6.6640625" style="169" customWidth="1"/>
    <col min="4063" max="4108" width="0" style="169" hidden="1" customWidth="1"/>
    <col min="4109" max="4109" width="8.88671875" style="169"/>
    <col min="4110" max="4111" width="8.109375" style="169" bestFit="1" customWidth="1"/>
    <col min="4112" max="4305" width="8.88671875" style="169"/>
    <col min="4306" max="4306" width="27" style="169" customWidth="1"/>
    <col min="4307" max="4307" width="19.44140625" style="169" customWidth="1"/>
    <col min="4308" max="4308" width="5.33203125" style="169" customWidth="1"/>
    <col min="4309" max="4309" width="2.6640625" style="169" customWidth="1"/>
    <col min="4310" max="4310" width="8.6640625" style="169" customWidth="1"/>
    <col min="4311" max="4311" width="10.33203125" style="169" bestFit="1" customWidth="1"/>
    <col min="4312" max="4312" width="8.88671875" style="169" bestFit="1" customWidth="1"/>
    <col min="4313" max="4313" width="10.33203125" style="169" bestFit="1" customWidth="1"/>
    <col min="4314" max="4314" width="7.33203125" style="169" bestFit="1" customWidth="1"/>
    <col min="4315" max="4315" width="10.33203125" style="169" bestFit="1" customWidth="1"/>
    <col min="4316" max="4316" width="9.33203125" style="169" customWidth="1"/>
    <col min="4317" max="4317" width="12.109375" style="169" bestFit="1" customWidth="1"/>
    <col min="4318" max="4318" width="6.6640625" style="169" customWidth="1"/>
    <col min="4319" max="4364" width="0" style="169" hidden="1" customWidth="1"/>
    <col min="4365" max="4365" width="8.88671875" style="169"/>
    <col min="4366" max="4367" width="8.109375" style="169" bestFit="1" customWidth="1"/>
    <col min="4368" max="4561" width="8.88671875" style="169"/>
    <col min="4562" max="4562" width="27" style="169" customWidth="1"/>
    <col min="4563" max="4563" width="19.44140625" style="169" customWidth="1"/>
    <col min="4564" max="4564" width="5.33203125" style="169" customWidth="1"/>
    <col min="4565" max="4565" width="2.6640625" style="169" customWidth="1"/>
    <col min="4566" max="4566" width="8.6640625" style="169" customWidth="1"/>
    <col min="4567" max="4567" width="10.33203125" style="169" bestFit="1" customWidth="1"/>
    <col min="4568" max="4568" width="8.88671875" style="169" bestFit="1" customWidth="1"/>
    <col min="4569" max="4569" width="10.33203125" style="169" bestFit="1" customWidth="1"/>
    <col min="4570" max="4570" width="7.33203125" style="169" bestFit="1" customWidth="1"/>
    <col min="4571" max="4571" width="10.33203125" style="169" bestFit="1" customWidth="1"/>
    <col min="4572" max="4572" width="9.33203125" style="169" customWidth="1"/>
    <col min="4573" max="4573" width="12.109375" style="169" bestFit="1" customWidth="1"/>
    <col min="4574" max="4574" width="6.6640625" style="169" customWidth="1"/>
    <col min="4575" max="4620" width="0" style="169" hidden="1" customWidth="1"/>
    <col min="4621" max="4621" width="8.88671875" style="169"/>
    <col min="4622" max="4623" width="8.109375" style="169" bestFit="1" customWidth="1"/>
    <col min="4624" max="4817" width="8.88671875" style="169"/>
    <col min="4818" max="4818" width="27" style="169" customWidth="1"/>
    <col min="4819" max="4819" width="19.44140625" style="169" customWidth="1"/>
    <col min="4820" max="4820" width="5.33203125" style="169" customWidth="1"/>
    <col min="4821" max="4821" width="2.6640625" style="169" customWidth="1"/>
    <col min="4822" max="4822" width="8.6640625" style="169" customWidth="1"/>
    <col min="4823" max="4823" width="10.33203125" style="169" bestFit="1" customWidth="1"/>
    <col min="4824" max="4824" width="8.88671875" style="169" bestFit="1" customWidth="1"/>
    <col min="4825" max="4825" width="10.33203125" style="169" bestFit="1" customWidth="1"/>
    <col min="4826" max="4826" width="7.33203125" style="169" bestFit="1" customWidth="1"/>
    <col min="4827" max="4827" width="10.33203125" style="169" bestFit="1" customWidth="1"/>
    <col min="4828" max="4828" width="9.33203125" style="169" customWidth="1"/>
    <col min="4829" max="4829" width="12.109375" style="169" bestFit="1" customWidth="1"/>
    <col min="4830" max="4830" width="6.6640625" style="169" customWidth="1"/>
    <col min="4831" max="4876" width="0" style="169" hidden="1" customWidth="1"/>
    <col min="4877" max="4877" width="8.88671875" style="169"/>
    <col min="4878" max="4879" width="8.109375" style="169" bestFit="1" customWidth="1"/>
    <col min="4880" max="5073" width="8.88671875" style="169"/>
    <col min="5074" max="5074" width="27" style="169" customWidth="1"/>
    <col min="5075" max="5075" width="19.44140625" style="169" customWidth="1"/>
    <col min="5076" max="5076" width="5.33203125" style="169" customWidth="1"/>
    <col min="5077" max="5077" width="2.6640625" style="169" customWidth="1"/>
    <col min="5078" max="5078" width="8.6640625" style="169" customWidth="1"/>
    <col min="5079" max="5079" width="10.33203125" style="169" bestFit="1" customWidth="1"/>
    <col min="5080" max="5080" width="8.88671875" style="169" bestFit="1" customWidth="1"/>
    <col min="5081" max="5081" width="10.33203125" style="169" bestFit="1" customWidth="1"/>
    <col min="5082" max="5082" width="7.33203125" style="169" bestFit="1" customWidth="1"/>
    <col min="5083" max="5083" width="10.33203125" style="169" bestFit="1" customWidth="1"/>
    <col min="5084" max="5084" width="9.33203125" style="169" customWidth="1"/>
    <col min="5085" max="5085" width="12.109375" style="169" bestFit="1" customWidth="1"/>
    <col min="5086" max="5086" width="6.6640625" style="169" customWidth="1"/>
    <col min="5087" max="5132" width="0" style="169" hidden="1" customWidth="1"/>
    <col min="5133" max="5133" width="8.88671875" style="169"/>
    <col min="5134" max="5135" width="8.109375" style="169" bestFit="1" customWidth="1"/>
    <col min="5136" max="5329" width="8.88671875" style="169"/>
    <col min="5330" max="5330" width="27" style="169" customWidth="1"/>
    <col min="5331" max="5331" width="19.44140625" style="169" customWidth="1"/>
    <col min="5332" max="5332" width="5.33203125" style="169" customWidth="1"/>
    <col min="5333" max="5333" width="2.6640625" style="169" customWidth="1"/>
    <col min="5334" max="5334" width="8.6640625" style="169" customWidth="1"/>
    <col min="5335" max="5335" width="10.33203125" style="169" bestFit="1" customWidth="1"/>
    <col min="5336" max="5336" width="8.88671875" style="169" bestFit="1" customWidth="1"/>
    <col min="5337" max="5337" width="10.33203125" style="169" bestFit="1" customWidth="1"/>
    <col min="5338" max="5338" width="7.33203125" style="169" bestFit="1" customWidth="1"/>
    <col min="5339" max="5339" width="10.33203125" style="169" bestFit="1" customWidth="1"/>
    <col min="5340" max="5340" width="9.33203125" style="169" customWidth="1"/>
    <col min="5341" max="5341" width="12.109375" style="169" bestFit="1" customWidth="1"/>
    <col min="5342" max="5342" width="6.6640625" style="169" customWidth="1"/>
    <col min="5343" max="5388" width="0" style="169" hidden="1" customWidth="1"/>
    <col min="5389" max="5389" width="8.88671875" style="169"/>
    <col min="5390" max="5391" width="8.109375" style="169" bestFit="1" customWidth="1"/>
    <col min="5392" max="5585" width="8.88671875" style="169"/>
    <col min="5586" max="5586" width="27" style="169" customWidth="1"/>
    <col min="5587" max="5587" width="19.44140625" style="169" customWidth="1"/>
    <col min="5588" max="5588" width="5.33203125" style="169" customWidth="1"/>
    <col min="5589" max="5589" width="2.6640625" style="169" customWidth="1"/>
    <col min="5590" max="5590" width="8.6640625" style="169" customWidth="1"/>
    <col min="5591" max="5591" width="10.33203125" style="169" bestFit="1" customWidth="1"/>
    <col min="5592" max="5592" width="8.88671875" style="169" bestFit="1" customWidth="1"/>
    <col min="5593" max="5593" width="10.33203125" style="169" bestFit="1" customWidth="1"/>
    <col min="5594" max="5594" width="7.33203125" style="169" bestFit="1" customWidth="1"/>
    <col min="5595" max="5595" width="10.33203125" style="169" bestFit="1" customWidth="1"/>
    <col min="5596" max="5596" width="9.33203125" style="169" customWidth="1"/>
    <col min="5597" max="5597" width="12.109375" style="169" bestFit="1" customWidth="1"/>
    <col min="5598" max="5598" width="6.6640625" style="169" customWidth="1"/>
    <col min="5599" max="5644" width="0" style="169" hidden="1" customWidth="1"/>
    <col min="5645" max="5645" width="8.88671875" style="169"/>
    <col min="5646" max="5647" width="8.109375" style="169" bestFit="1" customWidth="1"/>
    <col min="5648" max="5841" width="8.88671875" style="169"/>
    <col min="5842" max="5842" width="27" style="169" customWidth="1"/>
    <col min="5843" max="5843" width="19.44140625" style="169" customWidth="1"/>
    <col min="5844" max="5844" width="5.33203125" style="169" customWidth="1"/>
    <col min="5845" max="5845" width="2.6640625" style="169" customWidth="1"/>
    <col min="5846" max="5846" width="8.6640625" style="169" customWidth="1"/>
    <col min="5847" max="5847" width="10.33203125" style="169" bestFit="1" customWidth="1"/>
    <col min="5848" max="5848" width="8.88671875" style="169" bestFit="1" customWidth="1"/>
    <col min="5849" max="5849" width="10.33203125" style="169" bestFit="1" customWidth="1"/>
    <col min="5850" max="5850" width="7.33203125" style="169" bestFit="1" customWidth="1"/>
    <col min="5851" max="5851" width="10.33203125" style="169" bestFit="1" customWidth="1"/>
    <col min="5852" max="5852" width="9.33203125" style="169" customWidth="1"/>
    <col min="5853" max="5853" width="12.109375" style="169" bestFit="1" customWidth="1"/>
    <col min="5854" max="5854" width="6.6640625" style="169" customWidth="1"/>
    <col min="5855" max="5900" width="0" style="169" hidden="1" customWidth="1"/>
    <col min="5901" max="5901" width="8.88671875" style="169"/>
    <col min="5902" max="5903" width="8.109375" style="169" bestFit="1" customWidth="1"/>
    <col min="5904" max="6097" width="8.88671875" style="169"/>
    <col min="6098" max="6098" width="27" style="169" customWidth="1"/>
    <col min="6099" max="6099" width="19.44140625" style="169" customWidth="1"/>
    <col min="6100" max="6100" width="5.33203125" style="169" customWidth="1"/>
    <col min="6101" max="6101" width="2.6640625" style="169" customWidth="1"/>
    <col min="6102" max="6102" width="8.6640625" style="169" customWidth="1"/>
    <col min="6103" max="6103" width="10.33203125" style="169" bestFit="1" customWidth="1"/>
    <col min="6104" max="6104" width="8.88671875" style="169" bestFit="1" customWidth="1"/>
    <col min="6105" max="6105" width="10.33203125" style="169" bestFit="1" customWidth="1"/>
    <col min="6106" max="6106" width="7.33203125" style="169" bestFit="1" customWidth="1"/>
    <col min="6107" max="6107" width="10.33203125" style="169" bestFit="1" customWidth="1"/>
    <col min="6108" max="6108" width="9.33203125" style="169" customWidth="1"/>
    <col min="6109" max="6109" width="12.109375" style="169" bestFit="1" customWidth="1"/>
    <col min="6110" max="6110" width="6.6640625" style="169" customWidth="1"/>
    <col min="6111" max="6156" width="0" style="169" hidden="1" customWidth="1"/>
    <col min="6157" max="6157" width="8.88671875" style="169"/>
    <col min="6158" max="6159" width="8.109375" style="169" bestFit="1" customWidth="1"/>
    <col min="6160" max="6353" width="8.88671875" style="169"/>
    <col min="6354" max="6354" width="27" style="169" customWidth="1"/>
    <col min="6355" max="6355" width="19.44140625" style="169" customWidth="1"/>
    <col min="6356" max="6356" width="5.33203125" style="169" customWidth="1"/>
    <col min="6357" max="6357" width="2.6640625" style="169" customWidth="1"/>
    <col min="6358" max="6358" width="8.6640625" style="169" customWidth="1"/>
    <col min="6359" max="6359" width="10.33203125" style="169" bestFit="1" customWidth="1"/>
    <col min="6360" max="6360" width="8.88671875" style="169" bestFit="1" customWidth="1"/>
    <col min="6361" max="6361" width="10.33203125" style="169" bestFit="1" customWidth="1"/>
    <col min="6362" max="6362" width="7.33203125" style="169" bestFit="1" customWidth="1"/>
    <col min="6363" max="6363" width="10.33203125" style="169" bestFit="1" customWidth="1"/>
    <col min="6364" max="6364" width="9.33203125" style="169" customWidth="1"/>
    <col min="6365" max="6365" width="12.109375" style="169" bestFit="1" customWidth="1"/>
    <col min="6366" max="6366" width="6.6640625" style="169" customWidth="1"/>
    <col min="6367" max="6412" width="0" style="169" hidden="1" customWidth="1"/>
    <col min="6413" max="6413" width="8.88671875" style="169"/>
    <col min="6414" max="6415" width="8.109375" style="169" bestFit="1" customWidth="1"/>
    <col min="6416" max="6609" width="8.88671875" style="169"/>
    <col min="6610" max="6610" width="27" style="169" customWidth="1"/>
    <col min="6611" max="6611" width="19.44140625" style="169" customWidth="1"/>
    <col min="6612" max="6612" width="5.33203125" style="169" customWidth="1"/>
    <col min="6613" max="6613" width="2.6640625" style="169" customWidth="1"/>
    <col min="6614" max="6614" width="8.6640625" style="169" customWidth="1"/>
    <col min="6615" max="6615" width="10.33203125" style="169" bestFit="1" customWidth="1"/>
    <col min="6616" max="6616" width="8.88671875" style="169" bestFit="1" customWidth="1"/>
    <col min="6617" max="6617" width="10.33203125" style="169" bestFit="1" customWidth="1"/>
    <col min="6618" max="6618" width="7.33203125" style="169" bestFit="1" customWidth="1"/>
    <col min="6619" max="6619" width="10.33203125" style="169" bestFit="1" customWidth="1"/>
    <col min="6620" max="6620" width="9.33203125" style="169" customWidth="1"/>
    <col min="6621" max="6621" width="12.109375" style="169" bestFit="1" customWidth="1"/>
    <col min="6622" max="6622" width="6.6640625" style="169" customWidth="1"/>
    <col min="6623" max="6668" width="0" style="169" hidden="1" customWidth="1"/>
    <col min="6669" max="6669" width="8.88671875" style="169"/>
    <col min="6670" max="6671" width="8.109375" style="169" bestFit="1" customWidth="1"/>
    <col min="6672" max="6865" width="8.88671875" style="169"/>
    <col min="6866" max="6866" width="27" style="169" customWidth="1"/>
    <col min="6867" max="6867" width="19.44140625" style="169" customWidth="1"/>
    <col min="6868" max="6868" width="5.33203125" style="169" customWidth="1"/>
    <col min="6869" max="6869" width="2.6640625" style="169" customWidth="1"/>
    <col min="6870" max="6870" width="8.6640625" style="169" customWidth="1"/>
    <col min="6871" max="6871" width="10.33203125" style="169" bestFit="1" customWidth="1"/>
    <col min="6872" max="6872" width="8.88671875" style="169" bestFit="1" customWidth="1"/>
    <col min="6873" max="6873" width="10.33203125" style="169" bestFit="1" customWidth="1"/>
    <col min="6874" max="6874" width="7.33203125" style="169" bestFit="1" customWidth="1"/>
    <col min="6875" max="6875" width="10.33203125" style="169" bestFit="1" customWidth="1"/>
    <col min="6876" max="6876" width="9.33203125" style="169" customWidth="1"/>
    <col min="6877" max="6877" width="12.109375" style="169" bestFit="1" customWidth="1"/>
    <col min="6878" max="6878" width="6.6640625" style="169" customWidth="1"/>
    <col min="6879" max="6924" width="0" style="169" hidden="1" customWidth="1"/>
    <col min="6925" max="6925" width="8.88671875" style="169"/>
    <col min="6926" max="6927" width="8.109375" style="169" bestFit="1" customWidth="1"/>
    <col min="6928" max="7121" width="8.88671875" style="169"/>
    <col min="7122" max="7122" width="27" style="169" customWidth="1"/>
    <col min="7123" max="7123" width="19.44140625" style="169" customWidth="1"/>
    <col min="7124" max="7124" width="5.33203125" style="169" customWidth="1"/>
    <col min="7125" max="7125" width="2.6640625" style="169" customWidth="1"/>
    <col min="7126" max="7126" width="8.6640625" style="169" customWidth="1"/>
    <col min="7127" max="7127" width="10.33203125" style="169" bestFit="1" customWidth="1"/>
    <col min="7128" max="7128" width="8.88671875" style="169" bestFit="1" customWidth="1"/>
    <col min="7129" max="7129" width="10.33203125" style="169" bestFit="1" customWidth="1"/>
    <col min="7130" max="7130" width="7.33203125" style="169" bestFit="1" customWidth="1"/>
    <col min="7131" max="7131" width="10.33203125" style="169" bestFit="1" customWidth="1"/>
    <col min="7132" max="7132" width="9.33203125" style="169" customWidth="1"/>
    <col min="7133" max="7133" width="12.109375" style="169" bestFit="1" customWidth="1"/>
    <col min="7134" max="7134" width="6.6640625" style="169" customWidth="1"/>
    <col min="7135" max="7180" width="0" style="169" hidden="1" customWidth="1"/>
    <col min="7181" max="7181" width="8.88671875" style="169"/>
    <col min="7182" max="7183" width="8.109375" style="169" bestFit="1" customWidth="1"/>
    <col min="7184" max="7377" width="8.88671875" style="169"/>
    <col min="7378" max="7378" width="27" style="169" customWidth="1"/>
    <col min="7379" max="7379" width="19.44140625" style="169" customWidth="1"/>
    <col min="7380" max="7380" width="5.33203125" style="169" customWidth="1"/>
    <col min="7381" max="7381" width="2.6640625" style="169" customWidth="1"/>
    <col min="7382" max="7382" width="8.6640625" style="169" customWidth="1"/>
    <col min="7383" max="7383" width="10.33203125" style="169" bestFit="1" customWidth="1"/>
    <col min="7384" max="7384" width="8.88671875" style="169" bestFit="1" customWidth="1"/>
    <col min="7385" max="7385" width="10.33203125" style="169" bestFit="1" customWidth="1"/>
    <col min="7386" max="7386" width="7.33203125" style="169" bestFit="1" customWidth="1"/>
    <col min="7387" max="7387" width="10.33203125" style="169" bestFit="1" customWidth="1"/>
    <col min="7388" max="7388" width="9.33203125" style="169" customWidth="1"/>
    <col min="7389" max="7389" width="12.109375" style="169" bestFit="1" customWidth="1"/>
    <col min="7390" max="7390" width="6.6640625" style="169" customWidth="1"/>
    <col min="7391" max="7436" width="0" style="169" hidden="1" customWidth="1"/>
    <col min="7437" max="7437" width="8.88671875" style="169"/>
    <col min="7438" max="7439" width="8.109375" style="169" bestFit="1" customWidth="1"/>
    <col min="7440" max="7633" width="8.88671875" style="169"/>
    <col min="7634" max="7634" width="27" style="169" customWidth="1"/>
    <col min="7635" max="7635" width="19.44140625" style="169" customWidth="1"/>
    <col min="7636" max="7636" width="5.33203125" style="169" customWidth="1"/>
    <col min="7637" max="7637" width="2.6640625" style="169" customWidth="1"/>
    <col min="7638" max="7638" width="8.6640625" style="169" customWidth="1"/>
    <col min="7639" max="7639" width="10.33203125" style="169" bestFit="1" customWidth="1"/>
    <col min="7640" max="7640" width="8.88671875" style="169" bestFit="1" customWidth="1"/>
    <col min="7641" max="7641" width="10.33203125" style="169" bestFit="1" customWidth="1"/>
    <col min="7642" max="7642" width="7.33203125" style="169" bestFit="1" customWidth="1"/>
    <col min="7643" max="7643" width="10.33203125" style="169" bestFit="1" customWidth="1"/>
    <col min="7644" max="7644" width="9.33203125" style="169" customWidth="1"/>
    <col min="7645" max="7645" width="12.109375" style="169" bestFit="1" customWidth="1"/>
    <col min="7646" max="7646" width="6.6640625" style="169" customWidth="1"/>
    <col min="7647" max="7692" width="0" style="169" hidden="1" customWidth="1"/>
    <col min="7693" max="7693" width="8.88671875" style="169"/>
    <col min="7694" max="7695" width="8.109375" style="169" bestFit="1" customWidth="1"/>
    <col min="7696" max="7889" width="8.88671875" style="169"/>
    <col min="7890" max="7890" width="27" style="169" customWidth="1"/>
    <col min="7891" max="7891" width="19.44140625" style="169" customWidth="1"/>
    <col min="7892" max="7892" width="5.33203125" style="169" customWidth="1"/>
    <col min="7893" max="7893" width="2.6640625" style="169" customWidth="1"/>
    <col min="7894" max="7894" width="8.6640625" style="169" customWidth="1"/>
    <col min="7895" max="7895" width="10.33203125" style="169" bestFit="1" customWidth="1"/>
    <col min="7896" max="7896" width="8.88671875" style="169" bestFit="1" customWidth="1"/>
    <col min="7897" max="7897" width="10.33203125" style="169" bestFit="1" customWidth="1"/>
    <col min="7898" max="7898" width="7.33203125" style="169" bestFit="1" customWidth="1"/>
    <col min="7899" max="7899" width="10.33203125" style="169" bestFit="1" customWidth="1"/>
    <col min="7900" max="7900" width="9.33203125" style="169" customWidth="1"/>
    <col min="7901" max="7901" width="12.109375" style="169" bestFit="1" customWidth="1"/>
    <col min="7902" max="7902" width="6.6640625" style="169" customWidth="1"/>
    <col min="7903" max="7948" width="0" style="169" hidden="1" customWidth="1"/>
    <col min="7949" max="7949" width="8.88671875" style="169"/>
    <col min="7950" max="7951" width="8.109375" style="169" bestFit="1" customWidth="1"/>
    <col min="7952" max="8145" width="8.88671875" style="169"/>
    <col min="8146" max="8146" width="27" style="169" customWidth="1"/>
    <col min="8147" max="8147" width="19.44140625" style="169" customWidth="1"/>
    <col min="8148" max="8148" width="5.33203125" style="169" customWidth="1"/>
    <col min="8149" max="8149" width="2.6640625" style="169" customWidth="1"/>
    <col min="8150" max="8150" width="8.6640625" style="169" customWidth="1"/>
    <col min="8151" max="8151" width="10.33203125" style="169" bestFit="1" customWidth="1"/>
    <col min="8152" max="8152" width="8.88671875" style="169" bestFit="1" customWidth="1"/>
    <col min="8153" max="8153" width="10.33203125" style="169" bestFit="1" customWidth="1"/>
    <col min="8154" max="8154" width="7.33203125" style="169" bestFit="1" customWidth="1"/>
    <col min="8155" max="8155" width="10.33203125" style="169" bestFit="1" customWidth="1"/>
    <col min="8156" max="8156" width="9.33203125" style="169" customWidth="1"/>
    <col min="8157" max="8157" width="12.109375" style="169" bestFit="1" customWidth="1"/>
    <col min="8158" max="8158" width="6.6640625" style="169" customWidth="1"/>
    <col min="8159" max="8204" width="0" style="169" hidden="1" customWidth="1"/>
    <col min="8205" max="8205" width="8.88671875" style="169"/>
    <col min="8206" max="8207" width="8.109375" style="169" bestFit="1" customWidth="1"/>
    <col min="8208" max="8401" width="8.88671875" style="169"/>
    <col min="8402" max="8402" width="27" style="169" customWidth="1"/>
    <col min="8403" max="8403" width="19.44140625" style="169" customWidth="1"/>
    <col min="8404" max="8404" width="5.33203125" style="169" customWidth="1"/>
    <col min="8405" max="8405" width="2.6640625" style="169" customWidth="1"/>
    <col min="8406" max="8406" width="8.6640625" style="169" customWidth="1"/>
    <col min="8407" max="8407" width="10.33203125" style="169" bestFit="1" customWidth="1"/>
    <col min="8408" max="8408" width="8.88671875" style="169" bestFit="1" customWidth="1"/>
    <col min="8409" max="8409" width="10.33203125" style="169" bestFit="1" customWidth="1"/>
    <col min="8410" max="8410" width="7.33203125" style="169" bestFit="1" customWidth="1"/>
    <col min="8411" max="8411" width="10.33203125" style="169" bestFit="1" customWidth="1"/>
    <col min="8412" max="8412" width="9.33203125" style="169" customWidth="1"/>
    <col min="8413" max="8413" width="12.109375" style="169" bestFit="1" customWidth="1"/>
    <col min="8414" max="8414" width="6.6640625" style="169" customWidth="1"/>
    <col min="8415" max="8460" width="0" style="169" hidden="1" customWidth="1"/>
    <col min="8461" max="8461" width="8.88671875" style="169"/>
    <col min="8462" max="8463" width="8.109375" style="169" bestFit="1" customWidth="1"/>
    <col min="8464" max="8657" width="8.88671875" style="169"/>
    <col min="8658" max="8658" width="27" style="169" customWidth="1"/>
    <col min="8659" max="8659" width="19.44140625" style="169" customWidth="1"/>
    <col min="8660" max="8660" width="5.33203125" style="169" customWidth="1"/>
    <col min="8661" max="8661" width="2.6640625" style="169" customWidth="1"/>
    <col min="8662" max="8662" width="8.6640625" style="169" customWidth="1"/>
    <col min="8663" max="8663" width="10.33203125" style="169" bestFit="1" customWidth="1"/>
    <col min="8664" max="8664" width="8.88671875" style="169" bestFit="1" customWidth="1"/>
    <col min="8665" max="8665" width="10.33203125" style="169" bestFit="1" customWidth="1"/>
    <col min="8666" max="8666" width="7.33203125" style="169" bestFit="1" customWidth="1"/>
    <col min="8667" max="8667" width="10.33203125" style="169" bestFit="1" customWidth="1"/>
    <col min="8668" max="8668" width="9.33203125" style="169" customWidth="1"/>
    <col min="8669" max="8669" width="12.109375" style="169" bestFit="1" customWidth="1"/>
    <col min="8670" max="8670" width="6.6640625" style="169" customWidth="1"/>
    <col min="8671" max="8716" width="0" style="169" hidden="1" customWidth="1"/>
    <col min="8717" max="8717" width="8.88671875" style="169"/>
    <col min="8718" max="8719" width="8.109375" style="169" bestFit="1" customWidth="1"/>
    <col min="8720" max="8913" width="8.88671875" style="169"/>
    <col min="8914" max="8914" width="27" style="169" customWidth="1"/>
    <col min="8915" max="8915" width="19.44140625" style="169" customWidth="1"/>
    <col min="8916" max="8916" width="5.33203125" style="169" customWidth="1"/>
    <col min="8917" max="8917" width="2.6640625" style="169" customWidth="1"/>
    <col min="8918" max="8918" width="8.6640625" style="169" customWidth="1"/>
    <col min="8919" max="8919" width="10.33203125" style="169" bestFit="1" customWidth="1"/>
    <col min="8920" max="8920" width="8.88671875" style="169" bestFit="1" customWidth="1"/>
    <col min="8921" max="8921" width="10.33203125" style="169" bestFit="1" customWidth="1"/>
    <col min="8922" max="8922" width="7.33203125" style="169" bestFit="1" customWidth="1"/>
    <col min="8923" max="8923" width="10.33203125" style="169" bestFit="1" customWidth="1"/>
    <col min="8924" max="8924" width="9.33203125" style="169" customWidth="1"/>
    <col min="8925" max="8925" width="12.109375" style="169" bestFit="1" customWidth="1"/>
    <col min="8926" max="8926" width="6.6640625" style="169" customWidth="1"/>
    <col min="8927" max="8972" width="0" style="169" hidden="1" customWidth="1"/>
    <col min="8973" max="8973" width="8.88671875" style="169"/>
    <col min="8974" max="8975" width="8.109375" style="169" bestFit="1" customWidth="1"/>
    <col min="8976" max="9169" width="8.88671875" style="169"/>
    <col min="9170" max="9170" width="27" style="169" customWidth="1"/>
    <col min="9171" max="9171" width="19.44140625" style="169" customWidth="1"/>
    <col min="9172" max="9172" width="5.33203125" style="169" customWidth="1"/>
    <col min="9173" max="9173" width="2.6640625" style="169" customWidth="1"/>
    <col min="9174" max="9174" width="8.6640625" style="169" customWidth="1"/>
    <col min="9175" max="9175" width="10.33203125" style="169" bestFit="1" customWidth="1"/>
    <col min="9176" max="9176" width="8.88671875" style="169" bestFit="1" customWidth="1"/>
    <col min="9177" max="9177" width="10.33203125" style="169" bestFit="1" customWidth="1"/>
    <col min="9178" max="9178" width="7.33203125" style="169" bestFit="1" customWidth="1"/>
    <col min="9179" max="9179" width="10.33203125" style="169" bestFit="1" customWidth="1"/>
    <col min="9180" max="9180" width="9.33203125" style="169" customWidth="1"/>
    <col min="9181" max="9181" width="12.109375" style="169" bestFit="1" customWidth="1"/>
    <col min="9182" max="9182" width="6.6640625" style="169" customWidth="1"/>
    <col min="9183" max="9228" width="0" style="169" hidden="1" customWidth="1"/>
    <col min="9229" max="9229" width="8.88671875" style="169"/>
    <col min="9230" max="9231" width="8.109375" style="169" bestFit="1" customWidth="1"/>
    <col min="9232" max="9425" width="8.88671875" style="169"/>
    <col min="9426" max="9426" width="27" style="169" customWidth="1"/>
    <col min="9427" max="9427" width="19.44140625" style="169" customWidth="1"/>
    <col min="9428" max="9428" width="5.33203125" style="169" customWidth="1"/>
    <col min="9429" max="9429" width="2.6640625" style="169" customWidth="1"/>
    <col min="9430" max="9430" width="8.6640625" style="169" customWidth="1"/>
    <col min="9431" max="9431" width="10.33203125" style="169" bestFit="1" customWidth="1"/>
    <col min="9432" max="9432" width="8.88671875" style="169" bestFit="1" customWidth="1"/>
    <col min="9433" max="9433" width="10.33203125" style="169" bestFit="1" customWidth="1"/>
    <col min="9434" max="9434" width="7.33203125" style="169" bestFit="1" customWidth="1"/>
    <col min="9435" max="9435" width="10.33203125" style="169" bestFit="1" customWidth="1"/>
    <col min="9436" max="9436" width="9.33203125" style="169" customWidth="1"/>
    <col min="9437" max="9437" width="12.109375" style="169" bestFit="1" customWidth="1"/>
    <col min="9438" max="9438" width="6.6640625" style="169" customWidth="1"/>
    <col min="9439" max="9484" width="0" style="169" hidden="1" customWidth="1"/>
    <col min="9485" max="9485" width="8.88671875" style="169"/>
    <col min="9486" max="9487" width="8.109375" style="169" bestFit="1" customWidth="1"/>
    <col min="9488" max="9681" width="8.88671875" style="169"/>
    <col min="9682" max="9682" width="27" style="169" customWidth="1"/>
    <col min="9683" max="9683" width="19.44140625" style="169" customWidth="1"/>
    <col min="9684" max="9684" width="5.33203125" style="169" customWidth="1"/>
    <col min="9685" max="9685" width="2.6640625" style="169" customWidth="1"/>
    <col min="9686" max="9686" width="8.6640625" style="169" customWidth="1"/>
    <col min="9687" max="9687" width="10.33203125" style="169" bestFit="1" customWidth="1"/>
    <col min="9688" max="9688" width="8.88671875" style="169" bestFit="1" customWidth="1"/>
    <col min="9689" max="9689" width="10.33203125" style="169" bestFit="1" customWidth="1"/>
    <col min="9690" max="9690" width="7.33203125" style="169" bestFit="1" customWidth="1"/>
    <col min="9691" max="9691" width="10.33203125" style="169" bestFit="1" customWidth="1"/>
    <col min="9692" max="9692" width="9.33203125" style="169" customWidth="1"/>
    <col min="9693" max="9693" width="12.109375" style="169" bestFit="1" customWidth="1"/>
    <col min="9694" max="9694" width="6.6640625" style="169" customWidth="1"/>
    <col min="9695" max="9740" width="0" style="169" hidden="1" customWidth="1"/>
    <col min="9741" max="9741" width="8.88671875" style="169"/>
    <col min="9742" max="9743" width="8.109375" style="169" bestFit="1" customWidth="1"/>
    <col min="9744" max="9937" width="8.88671875" style="169"/>
    <col min="9938" max="9938" width="27" style="169" customWidth="1"/>
    <col min="9939" max="9939" width="19.44140625" style="169" customWidth="1"/>
    <col min="9940" max="9940" width="5.33203125" style="169" customWidth="1"/>
    <col min="9941" max="9941" width="2.6640625" style="169" customWidth="1"/>
    <col min="9942" max="9942" width="8.6640625" style="169" customWidth="1"/>
    <col min="9943" max="9943" width="10.33203125" style="169" bestFit="1" customWidth="1"/>
    <col min="9944" max="9944" width="8.88671875" style="169" bestFit="1" customWidth="1"/>
    <col min="9945" max="9945" width="10.33203125" style="169" bestFit="1" customWidth="1"/>
    <col min="9946" max="9946" width="7.33203125" style="169" bestFit="1" customWidth="1"/>
    <col min="9947" max="9947" width="10.33203125" style="169" bestFit="1" customWidth="1"/>
    <col min="9948" max="9948" width="9.33203125" style="169" customWidth="1"/>
    <col min="9949" max="9949" width="12.109375" style="169" bestFit="1" customWidth="1"/>
    <col min="9950" max="9950" width="6.6640625" style="169" customWidth="1"/>
    <col min="9951" max="9996" width="0" style="169" hidden="1" customWidth="1"/>
    <col min="9997" max="9997" width="8.88671875" style="169"/>
    <col min="9998" max="9999" width="8.109375" style="169" bestFit="1" customWidth="1"/>
    <col min="10000" max="10193" width="8.88671875" style="169"/>
    <col min="10194" max="10194" width="27" style="169" customWidth="1"/>
    <col min="10195" max="10195" width="19.44140625" style="169" customWidth="1"/>
    <col min="10196" max="10196" width="5.33203125" style="169" customWidth="1"/>
    <col min="10197" max="10197" width="2.6640625" style="169" customWidth="1"/>
    <col min="10198" max="10198" width="8.6640625" style="169" customWidth="1"/>
    <col min="10199" max="10199" width="10.33203125" style="169" bestFit="1" customWidth="1"/>
    <col min="10200" max="10200" width="8.88671875" style="169" bestFit="1" customWidth="1"/>
    <col min="10201" max="10201" width="10.33203125" style="169" bestFit="1" customWidth="1"/>
    <col min="10202" max="10202" width="7.33203125" style="169" bestFit="1" customWidth="1"/>
    <col min="10203" max="10203" width="10.33203125" style="169" bestFit="1" customWidth="1"/>
    <col min="10204" max="10204" width="9.33203125" style="169" customWidth="1"/>
    <col min="10205" max="10205" width="12.109375" style="169" bestFit="1" customWidth="1"/>
    <col min="10206" max="10206" width="6.6640625" style="169" customWidth="1"/>
    <col min="10207" max="10252" width="0" style="169" hidden="1" customWidth="1"/>
    <col min="10253" max="10253" width="8.88671875" style="169"/>
    <col min="10254" max="10255" width="8.109375" style="169" bestFit="1" customWidth="1"/>
    <col min="10256" max="10449" width="8.88671875" style="169"/>
    <col min="10450" max="10450" width="27" style="169" customWidth="1"/>
    <col min="10451" max="10451" width="19.44140625" style="169" customWidth="1"/>
    <col min="10452" max="10452" width="5.33203125" style="169" customWidth="1"/>
    <col min="10453" max="10453" width="2.6640625" style="169" customWidth="1"/>
    <col min="10454" max="10454" width="8.6640625" style="169" customWidth="1"/>
    <col min="10455" max="10455" width="10.33203125" style="169" bestFit="1" customWidth="1"/>
    <col min="10456" max="10456" width="8.88671875" style="169" bestFit="1" customWidth="1"/>
    <col min="10457" max="10457" width="10.33203125" style="169" bestFit="1" customWidth="1"/>
    <col min="10458" max="10458" width="7.33203125" style="169" bestFit="1" customWidth="1"/>
    <col min="10459" max="10459" width="10.33203125" style="169" bestFit="1" customWidth="1"/>
    <col min="10460" max="10460" width="9.33203125" style="169" customWidth="1"/>
    <col min="10461" max="10461" width="12.109375" style="169" bestFit="1" customWidth="1"/>
    <col min="10462" max="10462" width="6.6640625" style="169" customWidth="1"/>
    <col min="10463" max="10508" width="0" style="169" hidden="1" customWidth="1"/>
    <col min="10509" max="10509" width="8.88671875" style="169"/>
    <col min="10510" max="10511" width="8.109375" style="169" bestFit="1" customWidth="1"/>
    <col min="10512" max="10705" width="8.88671875" style="169"/>
    <col min="10706" max="10706" width="27" style="169" customWidth="1"/>
    <col min="10707" max="10707" width="19.44140625" style="169" customWidth="1"/>
    <col min="10708" max="10708" width="5.33203125" style="169" customWidth="1"/>
    <col min="10709" max="10709" width="2.6640625" style="169" customWidth="1"/>
    <col min="10710" max="10710" width="8.6640625" style="169" customWidth="1"/>
    <col min="10711" max="10711" width="10.33203125" style="169" bestFit="1" customWidth="1"/>
    <col min="10712" max="10712" width="8.88671875" style="169" bestFit="1" customWidth="1"/>
    <col min="10713" max="10713" width="10.33203125" style="169" bestFit="1" customWidth="1"/>
    <col min="10714" max="10714" width="7.33203125" style="169" bestFit="1" customWidth="1"/>
    <col min="10715" max="10715" width="10.33203125" style="169" bestFit="1" customWidth="1"/>
    <col min="10716" max="10716" width="9.33203125" style="169" customWidth="1"/>
    <col min="10717" max="10717" width="12.109375" style="169" bestFit="1" customWidth="1"/>
    <col min="10718" max="10718" width="6.6640625" style="169" customWidth="1"/>
    <col min="10719" max="10764" width="0" style="169" hidden="1" customWidth="1"/>
    <col min="10765" max="10765" width="8.88671875" style="169"/>
    <col min="10766" max="10767" width="8.109375" style="169" bestFit="1" customWidth="1"/>
    <col min="10768" max="10961" width="8.88671875" style="169"/>
    <col min="10962" max="10962" width="27" style="169" customWidth="1"/>
    <col min="10963" max="10963" width="19.44140625" style="169" customWidth="1"/>
    <col min="10964" max="10964" width="5.33203125" style="169" customWidth="1"/>
    <col min="10965" max="10965" width="2.6640625" style="169" customWidth="1"/>
    <col min="10966" max="10966" width="8.6640625" style="169" customWidth="1"/>
    <col min="10967" max="10967" width="10.33203125" style="169" bestFit="1" customWidth="1"/>
    <col min="10968" max="10968" width="8.88671875" style="169" bestFit="1" customWidth="1"/>
    <col min="10969" max="10969" width="10.33203125" style="169" bestFit="1" customWidth="1"/>
    <col min="10970" max="10970" width="7.33203125" style="169" bestFit="1" customWidth="1"/>
    <col min="10971" max="10971" width="10.33203125" style="169" bestFit="1" customWidth="1"/>
    <col min="10972" max="10972" width="9.33203125" style="169" customWidth="1"/>
    <col min="10973" max="10973" width="12.109375" style="169" bestFit="1" customWidth="1"/>
    <col min="10974" max="10974" width="6.6640625" style="169" customWidth="1"/>
    <col min="10975" max="11020" width="0" style="169" hidden="1" customWidth="1"/>
    <col min="11021" max="11021" width="8.88671875" style="169"/>
    <col min="11022" max="11023" width="8.109375" style="169" bestFit="1" customWidth="1"/>
    <col min="11024" max="11217" width="8.88671875" style="169"/>
    <col min="11218" max="11218" width="27" style="169" customWidth="1"/>
    <col min="11219" max="11219" width="19.44140625" style="169" customWidth="1"/>
    <col min="11220" max="11220" width="5.33203125" style="169" customWidth="1"/>
    <col min="11221" max="11221" width="2.6640625" style="169" customWidth="1"/>
    <col min="11222" max="11222" width="8.6640625" style="169" customWidth="1"/>
    <col min="11223" max="11223" width="10.33203125" style="169" bestFit="1" customWidth="1"/>
    <col min="11224" max="11224" width="8.88671875" style="169" bestFit="1" customWidth="1"/>
    <col min="11225" max="11225" width="10.33203125" style="169" bestFit="1" customWidth="1"/>
    <col min="11226" max="11226" width="7.33203125" style="169" bestFit="1" customWidth="1"/>
    <col min="11227" max="11227" width="10.33203125" style="169" bestFit="1" customWidth="1"/>
    <col min="11228" max="11228" width="9.33203125" style="169" customWidth="1"/>
    <col min="11229" max="11229" width="12.109375" style="169" bestFit="1" customWidth="1"/>
    <col min="11230" max="11230" width="6.6640625" style="169" customWidth="1"/>
    <col min="11231" max="11276" width="0" style="169" hidden="1" customWidth="1"/>
    <col min="11277" max="11277" width="8.88671875" style="169"/>
    <col min="11278" max="11279" width="8.109375" style="169" bestFit="1" customWidth="1"/>
    <col min="11280" max="11473" width="8.88671875" style="169"/>
    <col min="11474" max="11474" width="27" style="169" customWidth="1"/>
    <col min="11475" max="11475" width="19.44140625" style="169" customWidth="1"/>
    <col min="11476" max="11476" width="5.33203125" style="169" customWidth="1"/>
    <col min="11477" max="11477" width="2.6640625" style="169" customWidth="1"/>
    <col min="11478" max="11478" width="8.6640625" style="169" customWidth="1"/>
    <col min="11479" max="11479" width="10.33203125" style="169" bestFit="1" customWidth="1"/>
    <col min="11480" max="11480" width="8.88671875" style="169" bestFit="1" customWidth="1"/>
    <col min="11481" max="11481" width="10.33203125" style="169" bestFit="1" customWidth="1"/>
    <col min="11482" max="11482" width="7.33203125" style="169" bestFit="1" customWidth="1"/>
    <col min="11483" max="11483" width="10.33203125" style="169" bestFit="1" customWidth="1"/>
    <col min="11484" max="11484" width="9.33203125" style="169" customWidth="1"/>
    <col min="11485" max="11485" width="12.109375" style="169" bestFit="1" customWidth="1"/>
    <col min="11486" max="11486" width="6.6640625" style="169" customWidth="1"/>
    <col min="11487" max="11532" width="0" style="169" hidden="1" customWidth="1"/>
    <col min="11533" max="11533" width="8.88671875" style="169"/>
    <col min="11534" max="11535" width="8.109375" style="169" bestFit="1" customWidth="1"/>
    <col min="11536" max="11729" width="8.88671875" style="169"/>
    <col min="11730" max="11730" width="27" style="169" customWidth="1"/>
    <col min="11731" max="11731" width="19.44140625" style="169" customWidth="1"/>
    <col min="11732" max="11732" width="5.33203125" style="169" customWidth="1"/>
    <col min="11733" max="11733" width="2.6640625" style="169" customWidth="1"/>
    <col min="11734" max="11734" width="8.6640625" style="169" customWidth="1"/>
    <col min="11735" max="11735" width="10.33203125" style="169" bestFit="1" customWidth="1"/>
    <col min="11736" max="11736" width="8.88671875" style="169" bestFit="1" customWidth="1"/>
    <col min="11737" max="11737" width="10.33203125" style="169" bestFit="1" customWidth="1"/>
    <col min="11738" max="11738" width="7.33203125" style="169" bestFit="1" customWidth="1"/>
    <col min="11739" max="11739" width="10.33203125" style="169" bestFit="1" customWidth="1"/>
    <col min="11740" max="11740" width="9.33203125" style="169" customWidth="1"/>
    <col min="11741" max="11741" width="12.109375" style="169" bestFit="1" customWidth="1"/>
    <col min="11742" max="11742" width="6.6640625" style="169" customWidth="1"/>
    <col min="11743" max="11788" width="0" style="169" hidden="1" customWidth="1"/>
    <col min="11789" max="11789" width="8.88671875" style="169"/>
    <col min="11790" max="11791" width="8.109375" style="169" bestFit="1" customWidth="1"/>
    <col min="11792" max="11985" width="8.88671875" style="169"/>
    <col min="11986" max="11986" width="27" style="169" customWidth="1"/>
    <col min="11987" max="11987" width="19.44140625" style="169" customWidth="1"/>
    <col min="11988" max="11988" width="5.33203125" style="169" customWidth="1"/>
    <col min="11989" max="11989" width="2.6640625" style="169" customWidth="1"/>
    <col min="11990" max="11990" width="8.6640625" style="169" customWidth="1"/>
    <col min="11991" max="11991" width="10.33203125" style="169" bestFit="1" customWidth="1"/>
    <col min="11992" max="11992" width="8.88671875" style="169" bestFit="1" customWidth="1"/>
    <col min="11993" max="11993" width="10.33203125" style="169" bestFit="1" customWidth="1"/>
    <col min="11994" max="11994" width="7.33203125" style="169" bestFit="1" customWidth="1"/>
    <col min="11995" max="11995" width="10.33203125" style="169" bestFit="1" customWidth="1"/>
    <col min="11996" max="11996" width="9.33203125" style="169" customWidth="1"/>
    <col min="11997" max="11997" width="12.109375" style="169" bestFit="1" customWidth="1"/>
    <col min="11998" max="11998" width="6.6640625" style="169" customWidth="1"/>
    <col min="11999" max="12044" width="0" style="169" hidden="1" customWidth="1"/>
    <col min="12045" max="12045" width="8.88671875" style="169"/>
    <col min="12046" max="12047" width="8.109375" style="169" bestFit="1" customWidth="1"/>
    <col min="12048" max="12241" width="8.88671875" style="169"/>
    <col min="12242" max="12242" width="27" style="169" customWidth="1"/>
    <col min="12243" max="12243" width="19.44140625" style="169" customWidth="1"/>
    <col min="12244" max="12244" width="5.33203125" style="169" customWidth="1"/>
    <col min="12245" max="12245" width="2.6640625" style="169" customWidth="1"/>
    <col min="12246" max="12246" width="8.6640625" style="169" customWidth="1"/>
    <col min="12247" max="12247" width="10.33203125" style="169" bestFit="1" customWidth="1"/>
    <col min="12248" max="12248" width="8.88671875" style="169" bestFit="1" customWidth="1"/>
    <col min="12249" max="12249" width="10.33203125" style="169" bestFit="1" customWidth="1"/>
    <col min="12250" max="12250" width="7.33203125" style="169" bestFit="1" customWidth="1"/>
    <col min="12251" max="12251" width="10.33203125" style="169" bestFit="1" customWidth="1"/>
    <col min="12252" max="12252" width="9.33203125" style="169" customWidth="1"/>
    <col min="12253" max="12253" width="12.109375" style="169" bestFit="1" customWidth="1"/>
    <col min="12254" max="12254" width="6.6640625" style="169" customWidth="1"/>
    <col min="12255" max="12300" width="0" style="169" hidden="1" customWidth="1"/>
    <col min="12301" max="12301" width="8.88671875" style="169"/>
    <col min="12302" max="12303" width="8.109375" style="169" bestFit="1" customWidth="1"/>
    <col min="12304" max="12497" width="8.88671875" style="169"/>
    <col min="12498" max="12498" width="27" style="169" customWidth="1"/>
    <col min="12499" max="12499" width="19.44140625" style="169" customWidth="1"/>
    <col min="12500" max="12500" width="5.33203125" style="169" customWidth="1"/>
    <col min="12501" max="12501" width="2.6640625" style="169" customWidth="1"/>
    <col min="12502" max="12502" width="8.6640625" style="169" customWidth="1"/>
    <col min="12503" max="12503" width="10.33203125" style="169" bestFit="1" customWidth="1"/>
    <col min="12504" max="12504" width="8.88671875" style="169" bestFit="1" customWidth="1"/>
    <col min="12505" max="12505" width="10.33203125" style="169" bestFit="1" customWidth="1"/>
    <col min="12506" max="12506" width="7.33203125" style="169" bestFit="1" customWidth="1"/>
    <col min="12507" max="12507" width="10.33203125" style="169" bestFit="1" customWidth="1"/>
    <col min="12508" max="12508" width="9.33203125" style="169" customWidth="1"/>
    <col min="12509" max="12509" width="12.109375" style="169" bestFit="1" customWidth="1"/>
    <col min="12510" max="12510" width="6.6640625" style="169" customWidth="1"/>
    <col min="12511" max="12556" width="0" style="169" hidden="1" customWidth="1"/>
    <col min="12557" max="12557" width="8.88671875" style="169"/>
    <col min="12558" max="12559" width="8.109375" style="169" bestFit="1" customWidth="1"/>
    <col min="12560" max="12753" width="8.88671875" style="169"/>
    <col min="12754" max="12754" width="27" style="169" customWidth="1"/>
    <col min="12755" max="12755" width="19.44140625" style="169" customWidth="1"/>
    <col min="12756" max="12756" width="5.33203125" style="169" customWidth="1"/>
    <col min="12757" max="12757" width="2.6640625" style="169" customWidth="1"/>
    <col min="12758" max="12758" width="8.6640625" style="169" customWidth="1"/>
    <col min="12759" max="12759" width="10.33203125" style="169" bestFit="1" customWidth="1"/>
    <col min="12760" max="12760" width="8.88671875" style="169" bestFit="1" customWidth="1"/>
    <col min="12761" max="12761" width="10.33203125" style="169" bestFit="1" customWidth="1"/>
    <col min="12762" max="12762" width="7.33203125" style="169" bestFit="1" customWidth="1"/>
    <col min="12763" max="12763" width="10.33203125" style="169" bestFit="1" customWidth="1"/>
    <col min="12764" max="12764" width="9.33203125" style="169" customWidth="1"/>
    <col min="12765" max="12765" width="12.109375" style="169" bestFit="1" customWidth="1"/>
    <col min="12766" max="12766" width="6.6640625" style="169" customWidth="1"/>
    <col min="12767" max="12812" width="0" style="169" hidden="1" customWidth="1"/>
    <col min="12813" max="12813" width="8.88671875" style="169"/>
    <col min="12814" max="12815" width="8.109375" style="169" bestFit="1" customWidth="1"/>
    <col min="12816" max="13009" width="8.88671875" style="169"/>
    <col min="13010" max="13010" width="27" style="169" customWidth="1"/>
    <col min="13011" max="13011" width="19.44140625" style="169" customWidth="1"/>
    <col min="13012" max="13012" width="5.33203125" style="169" customWidth="1"/>
    <col min="13013" max="13013" width="2.6640625" style="169" customWidth="1"/>
    <col min="13014" max="13014" width="8.6640625" style="169" customWidth="1"/>
    <col min="13015" max="13015" width="10.33203125" style="169" bestFit="1" customWidth="1"/>
    <col min="13016" max="13016" width="8.88671875" style="169" bestFit="1" customWidth="1"/>
    <col min="13017" max="13017" width="10.33203125" style="169" bestFit="1" customWidth="1"/>
    <col min="13018" max="13018" width="7.33203125" style="169" bestFit="1" customWidth="1"/>
    <col min="13019" max="13019" width="10.33203125" style="169" bestFit="1" customWidth="1"/>
    <col min="13020" max="13020" width="9.33203125" style="169" customWidth="1"/>
    <col min="13021" max="13021" width="12.109375" style="169" bestFit="1" customWidth="1"/>
    <col min="13022" max="13022" width="6.6640625" style="169" customWidth="1"/>
    <col min="13023" max="13068" width="0" style="169" hidden="1" customWidth="1"/>
    <col min="13069" max="13069" width="8.88671875" style="169"/>
    <col min="13070" max="13071" width="8.109375" style="169" bestFit="1" customWidth="1"/>
    <col min="13072" max="13265" width="8.88671875" style="169"/>
    <col min="13266" max="13266" width="27" style="169" customWidth="1"/>
    <col min="13267" max="13267" width="19.44140625" style="169" customWidth="1"/>
    <col min="13268" max="13268" width="5.33203125" style="169" customWidth="1"/>
    <col min="13269" max="13269" width="2.6640625" style="169" customWidth="1"/>
    <col min="13270" max="13270" width="8.6640625" style="169" customWidth="1"/>
    <col min="13271" max="13271" width="10.33203125" style="169" bestFit="1" customWidth="1"/>
    <col min="13272" max="13272" width="8.88671875" style="169" bestFit="1" customWidth="1"/>
    <col min="13273" max="13273" width="10.33203125" style="169" bestFit="1" customWidth="1"/>
    <col min="13274" max="13274" width="7.33203125" style="169" bestFit="1" customWidth="1"/>
    <col min="13275" max="13275" width="10.33203125" style="169" bestFit="1" customWidth="1"/>
    <col min="13276" max="13276" width="9.33203125" style="169" customWidth="1"/>
    <col min="13277" max="13277" width="12.109375" style="169" bestFit="1" customWidth="1"/>
    <col min="13278" max="13278" width="6.6640625" style="169" customWidth="1"/>
    <col min="13279" max="13324" width="0" style="169" hidden="1" customWidth="1"/>
    <col min="13325" max="13325" width="8.88671875" style="169"/>
    <col min="13326" max="13327" width="8.109375" style="169" bestFit="1" customWidth="1"/>
    <col min="13328" max="13521" width="8.88671875" style="169"/>
    <col min="13522" max="13522" width="27" style="169" customWidth="1"/>
    <col min="13523" max="13523" width="19.44140625" style="169" customWidth="1"/>
    <col min="13524" max="13524" width="5.33203125" style="169" customWidth="1"/>
    <col min="13525" max="13525" width="2.6640625" style="169" customWidth="1"/>
    <col min="13526" max="13526" width="8.6640625" style="169" customWidth="1"/>
    <col min="13527" max="13527" width="10.33203125" style="169" bestFit="1" customWidth="1"/>
    <col min="13528" max="13528" width="8.88671875" style="169" bestFit="1" customWidth="1"/>
    <col min="13529" max="13529" width="10.33203125" style="169" bestFit="1" customWidth="1"/>
    <col min="13530" max="13530" width="7.33203125" style="169" bestFit="1" customWidth="1"/>
    <col min="13531" max="13531" width="10.33203125" style="169" bestFit="1" customWidth="1"/>
    <col min="13532" max="13532" width="9.33203125" style="169" customWidth="1"/>
    <col min="13533" max="13533" width="12.109375" style="169" bestFit="1" customWidth="1"/>
    <col min="13534" max="13534" width="6.6640625" style="169" customWidth="1"/>
    <col min="13535" max="13580" width="0" style="169" hidden="1" customWidth="1"/>
    <col min="13581" max="13581" width="8.88671875" style="169"/>
    <col min="13582" max="13583" width="8.109375" style="169" bestFit="1" customWidth="1"/>
    <col min="13584" max="13777" width="8.88671875" style="169"/>
    <col min="13778" max="13778" width="27" style="169" customWidth="1"/>
    <col min="13779" max="13779" width="19.44140625" style="169" customWidth="1"/>
    <col min="13780" max="13780" width="5.33203125" style="169" customWidth="1"/>
    <col min="13781" max="13781" width="2.6640625" style="169" customWidth="1"/>
    <col min="13782" max="13782" width="8.6640625" style="169" customWidth="1"/>
    <col min="13783" max="13783" width="10.33203125" style="169" bestFit="1" customWidth="1"/>
    <col min="13784" max="13784" width="8.88671875" style="169" bestFit="1" customWidth="1"/>
    <col min="13785" max="13785" width="10.33203125" style="169" bestFit="1" customWidth="1"/>
    <col min="13786" max="13786" width="7.33203125" style="169" bestFit="1" customWidth="1"/>
    <col min="13787" max="13787" width="10.33203125" style="169" bestFit="1" customWidth="1"/>
    <col min="13788" max="13788" width="9.33203125" style="169" customWidth="1"/>
    <col min="13789" max="13789" width="12.109375" style="169" bestFit="1" customWidth="1"/>
    <col min="13790" max="13790" width="6.6640625" style="169" customWidth="1"/>
    <col min="13791" max="13836" width="0" style="169" hidden="1" customWidth="1"/>
    <col min="13837" max="13837" width="8.88671875" style="169"/>
    <col min="13838" max="13839" width="8.109375" style="169" bestFit="1" customWidth="1"/>
    <col min="13840" max="14033" width="8.88671875" style="169"/>
    <col min="14034" max="14034" width="27" style="169" customWidth="1"/>
    <col min="14035" max="14035" width="19.44140625" style="169" customWidth="1"/>
    <col min="14036" max="14036" width="5.33203125" style="169" customWidth="1"/>
    <col min="14037" max="14037" width="2.6640625" style="169" customWidth="1"/>
    <col min="14038" max="14038" width="8.6640625" style="169" customWidth="1"/>
    <col min="14039" max="14039" width="10.33203125" style="169" bestFit="1" customWidth="1"/>
    <col min="14040" max="14040" width="8.88671875" style="169" bestFit="1" customWidth="1"/>
    <col min="14041" max="14041" width="10.33203125" style="169" bestFit="1" customWidth="1"/>
    <col min="14042" max="14042" width="7.33203125" style="169" bestFit="1" customWidth="1"/>
    <col min="14043" max="14043" width="10.33203125" style="169" bestFit="1" customWidth="1"/>
    <col min="14044" max="14044" width="9.33203125" style="169" customWidth="1"/>
    <col min="14045" max="14045" width="12.109375" style="169" bestFit="1" customWidth="1"/>
    <col min="14046" max="14046" width="6.6640625" style="169" customWidth="1"/>
    <col min="14047" max="14092" width="0" style="169" hidden="1" customWidth="1"/>
    <col min="14093" max="14093" width="8.88671875" style="169"/>
    <col min="14094" max="14095" width="8.109375" style="169" bestFit="1" customWidth="1"/>
    <col min="14096" max="14289" width="8.88671875" style="169"/>
    <col min="14290" max="14290" width="27" style="169" customWidth="1"/>
    <col min="14291" max="14291" width="19.44140625" style="169" customWidth="1"/>
    <col min="14292" max="14292" width="5.33203125" style="169" customWidth="1"/>
    <col min="14293" max="14293" width="2.6640625" style="169" customWidth="1"/>
    <col min="14294" max="14294" width="8.6640625" style="169" customWidth="1"/>
    <col min="14295" max="14295" width="10.33203125" style="169" bestFit="1" customWidth="1"/>
    <col min="14296" max="14296" width="8.88671875" style="169" bestFit="1" customWidth="1"/>
    <col min="14297" max="14297" width="10.33203125" style="169" bestFit="1" customWidth="1"/>
    <col min="14298" max="14298" width="7.33203125" style="169" bestFit="1" customWidth="1"/>
    <col min="14299" max="14299" width="10.33203125" style="169" bestFit="1" customWidth="1"/>
    <col min="14300" max="14300" width="9.33203125" style="169" customWidth="1"/>
    <col min="14301" max="14301" width="12.109375" style="169" bestFit="1" customWidth="1"/>
    <col min="14302" max="14302" width="6.6640625" style="169" customWidth="1"/>
    <col min="14303" max="14348" width="0" style="169" hidden="1" customWidth="1"/>
    <col min="14349" max="14349" width="8.88671875" style="169"/>
    <col min="14350" max="14351" width="8.109375" style="169" bestFit="1" customWidth="1"/>
    <col min="14352" max="14545" width="8.88671875" style="169"/>
    <col min="14546" max="14546" width="27" style="169" customWidth="1"/>
    <col min="14547" max="14547" width="19.44140625" style="169" customWidth="1"/>
    <col min="14548" max="14548" width="5.33203125" style="169" customWidth="1"/>
    <col min="14549" max="14549" width="2.6640625" style="169" customWidth="1"/>
    <col min="14550" max="14550" width="8.6640625" style="169" customWidth="1"/>
    <col min="14551" max="14551" width="10.33203125" style="169" bestFit="1" customWidth="1"/>
    <col min="14552" max="14552" width="8.88671875" style="169" bestFit="1" customWidth="1"/>
    <col min="14553" max="14553" width="10.33203125" style="169" bestFit="1" customWidth="1"/>
    <col min="14554" max="14554" width="7.33203125" style="169" bestFit="1" customWidth="1"/>
    <col min="14555" max="14555" width="10.33203125" style="169" bestFit="1" customWidth="1"/>
    <col min="14556" max="14556" width="9.33203125" style="169" customWidth="1"/>
    <col min="14557" max="14557" width="12.109375" style="169" bestFit="1" customWidth="1"/>
    <col min="14558" max="14558" width="6.6640625" style="169" customWidth="1"/>
    <col min="14559" max="14604" width="0" style="169" hidden="1" customWidth="1"/>
    <col min="14605" max="14605" width="8.88671875" style="169"/>
    <col min="14606" max="14607" width="8.109375" style="169" bestFit="1" customWidth="1"/>
    <col min="14608" max="14801" width="8.88671875" style="169"/>
    <col min="14802" max="14802" width="27" style="169" customWidth="1"/>
    <col min="14803" max="14803" width="19.44140625" style="169" customWidth="1"/>
    <col min="14804" max="14804" width="5.33203125" style="169" customWidth="1"/>
    <col min="14805" max="14805" width="2.6640625" style="169" customWidth="1"/>
    <col min="14806" max="14806" width="8.6640625" style="169" customWidth="1"/>
    <col min="14807" max="14807" width="10.33203125" style="169" bestFit="1" customWidth="1"/>
    <col min="14808" max="14808" width="8.88671875" style="169" bestFit="1" customWidth="1"/>
    <col min="14809" max="14809" width="10.33203125" style="169" bestFit="1" customWidth="1"/>
    <col min="14810" max="14810" width="7.33203125" style="169" bestFit="1" customWidth="1"/>
    <col min="14811" max="14811" width="10.33203125" style="169" bestFit="1" customWidth="1"/>
    <col min="14812" max="14812" width="9.33203125" style="169" customWidth="1"/>
    <col min="14813" max="14813" width="12.109375" style="169" bestFit="1" customWidth="1"/>
    <col min="14814" max="14814" width="6.6640625" style="169" customWidth="1"/>
    <col min="14815" max="14860" width="0" style="169" hidden="1" customWidth="1"/>
    <col min="14861" max="14861" width="8.88671875" style="169"/>
    <col min="14862" max="14863" width="8.109375" style="169" bestFit="1" customWidth="1"/>
    <col min="14864" max="15057" width="8.88671875" style="169"/>
    <col min="15058" max="15058" width="27" style="169" customWidth="1"/>
    <col min="15059" max="15059" width="19.44140625" style="169" customWidth="1"/>
    <col min="15060" max="15060" width="5.33203125" style="169" customWidth="1"/>
    <col min="15061" max="15061" width="2.6640625" style="169" customWidth="1"/>
    <col min="15062" max="15062" width="8.6640625" style="169" customWidth="1"/>
    <col min="15063" max="15063" width="10.33203125" style="169" bestFit="1" customWidth="1"/>
    <col min="15064" max="15064" width="8.88671875" style="169" bestFit="1" customWidth="1"/>
    <col min="15065" max="15065" width="10.33203125" style="169" bestFit="1" customWidth="1"/>
    <col min="15066" max="15066" width="7.33203125" style="169" bestFit="1" customWidth="1"/>
    <col min="15067" max="15067" width="10.33203125" style="169" bestFit="1" customWidth="1"/>
    <col min="15068" max="15068" width="9.33203125" style="169" customWidth="1"/>
    <col min="15069" max="15069" width="12.109375" style="169" bestFit="1" customWidth="1"/>
    <col min="15070" max="15070" width="6.6640625" style="169" customWidth="1"/>
    <col min="15071" max="15116" width="0" style="169" hidden="1" customWidth="1"/>
    <col min="15117" max="15117" width="8.88671875" style="169"/>
    <col min="15118" max="15119" width="8.109375" style="169" bestFit="1" customWidth="1"/>
    <col min="15120" max="15313" width="8.88671875" style="169"/>
    <col min="15314" max="15314" width="27" style="169" customWidth="1"/>
    <col min="15315" max="15315" width="19.44140625" style="169" customWidth="1"/>
    <col min="15316" max="15316" width="5.33203125" style="169" customWidth="1"/>
    <col min="15317" max="15317" width="2.6640625" style="169" customWidth="1"/>
    <col min="15318" max="15318" width="8.6640625" style="169" customWidth="1"/>
    <col min="15319" max="15319" width="10.33203125" style="169" bestFit="1" customWidth="1"/>
    <col min="15320" max="15320" width="8.88671875" style="169" bestFit="1" customWidth="1"/>
    <col min="15321" max="15321" width="10.33203125" style="169" bestFit="1" customWidth="1"/>
    <col min="15322" max="15322" width="7.33203125" style="169" bestFit="1" customWidth="1"/>
    <col min="15323" max="15323" width="10.33203125" style="169" bestFit="1" customWidth="1"/>
    <col min="15324" max="15324" width="9.33203125" style="169" customWidth="1"/>
    <col min="15325" max="15325" width="12.109375" style="169" bestFit="1" customWidth="1"/>
    <col min="15326" max="15326" width="6.6640625" style="169" customWidth="1"/>
    <col min="15327" max="15372" width="0" style="169" hidden="1" customWidth="1"/>
    <col min="15373" max="15373" width="8.88671875" style="169"/>
    <col min="15374" max="15375" width="8.109375" style="169" bestFit="1" customWidth="1"/>
    <col min="15376" max="15569" width="8.88671875" style="169"/>
    <col min="15570" max="15570" width="27" style="169" customWidth="1"/>
    <col min="15571" max="15571" width="19.44140625" style="169" customWidth="1"/>
    <col min="15572" max="15572" width="5.33203125" style="169" customWidth="1"/>
    <col min="15573" max="15573" width="2.6640625" style="169" customWidth="1"/>
    <col min="15574" max="15574" width="8.6640625" style="169" customWidth="1"/>
    <col min="15575" max="15575" width="10.33203125" style="169" bestFit="1" customWidth="1"/>
    <col min="15576" max="15576" width="8.88671875" style="169" bestFit="1" customWidth="1"/>
    <col min="15577" max="15577" width="10.33203125" style="169" bestFit="1" customWidth="1"/>
    <col min="15578" max="15578" width="7.33203125" style="169" bestFit="1" customWidth="1"/>
    <col min="15579" max="15579" width="10.33203125" style="169" bestFit="1" customWidth="1"/>
    <col min="15580" max="15580" width="9.33203125" style="169" customWidth="1"/>
    <col min="15581" max="15581" width="12.109375" style="169" bestFit="1" customWidth="1"/>
    <col min="15582" max="15582" width="6.6640625" style="169" customWidth="1"/>
    <col min="15583" max="15628" width="0" style="169" hidden="1" customWidth="1"/>
    <col min="15629" max="15629" width="8.88671875" style="169"/>
    <col min="15630" max="15631" width="8.109375" style="169" bestFit="1" customWidth="1"/>
    <col min="15632" max="15825" width="8.88671875" style="169"/>
    <col min="15826" max="15826" width="27" style="169" customWidth="1"/>
    <col min="15827" max="15827" width="19.44140625" style="169" customWidth="1"/>
    <col min="15828" max="15828" width="5.33203125" style="169" customWidth="1"/>
    <col min="15829" max="15829" width="2.6640625" style="169" customWidth="1"/>
    <col min="15830" max="15830" width="8.6640625" style="169" customWidth="1"/>
    <col min="15831" max="15831" width="10.33203125" style="169" bestFit="1" customWidth="1"/>
    <col min="15832" max="15832" width="8.88671875" style="169" bestFit="1" customWidth="1"/>
    <col min="15833" max="15833" width="10.33203125" style="169" bestFit="1" customWidth="1"/>
    <col min="15834" max="15834" width="7.33203125" style="169" bestFit="1" customWidth="1"/>
    <col min="15835" max="15835" width="10.33203125" style="169" bestFit="1" customWidth="1"/>
    <col min="15836" max="15836" width="9.33203125" style="169" customWidth="1"/>
    <col min="15837" max="15837" width="12.109375" style="169" bestFit="1" customWidth="1"/>
    <col min="15838" max="15838" width="6.6640625" style="169" customWidth="1"/>
    <col min="15839" max="15884" width="0" style="169" hidden="1" customWidth="1"/>
    <col min="15885" max="15885" width="8.88671875" style="169"/>
    <col min="15886" max="15887" width="8.109375" style="169" bestFit="1" customWidth="1"/>
    <col min="15888" max="16081" width="8.88671875" style="169"/>
    <col min="16082" max="16082" width="27" style="169" customWidth="1"/>
    <col min="16083" max="16083" width="19.44140625" style="169" customWidth="1"/>
    <col min="16084" max="16084" width="5.33203125" style="169" customWidth="1"/>
    <col min="16085" max="16085" width="2.6640625" style="169" customWidth="1"/>
    <col min="16086" max="16086" width="8.6640625" style="169" customWidth="1"/>
    <col min="16087" max="16087" width="10.33203125" style="169" bestFit="1" customWidth="1"/>
    <col min="16088" max="16088" width="8.88671875" style="169" bestFit="1" customWidth="1"/>
    <col min="16089" max="16089" width="10.33203125" style="169" bestFit="1" customWidth="1"/>
    <col min="16090" max="16090" width="7.33203125" style="169" bestFit="1" customWidth="1"/>
    <col min="16091" max="16091" width="10.33203125" style="169" bestFit="1" customWidth="1"/>
    <col min="16092" max="16092" width="9.33203125" style="169" customWidth="1"/>
    <col min="16093" max="16093" width="12.109375" style="169" bestFit="1" customWidth="1"/>
    <col min="16094" max="16094" width="6.6640625" style="169" customWidth="1"/>
    <col min="16095" max="16140" width="0" style="169" hidden="1" customWidth="1"/>
    <col min="16141" max="16141" width="8.88671875" style="169"/>
    <col min="16142" max="16143" width="8.109375" style="169" bestFit="1" customWidth="1"/>
    <col min="16144" max="16384" width="8.88671875" style="169"/>
  </cols>
  <sheetData>
    <row r="1" spans="1:29" ht="30.75" customHeight="1">
      <c r="A1" s="298" t="s">
        <v>422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29" ht="15.95" customHeight="1">
      <c r="A2" s="299" t="s">
        <v>419</v>
      </c>
      <c r="B2" s="299" t="s">
        <v>423</v>
      </c>
      <c r="C2" s="299" t="s">
        <v>424</v>
      </c>
      <c r="D2" s="299" t="s">
        <v>17</v>
      </c>
      <c r="E2" s="299" t="s">
        <v>227</v>
      </c>
      <c r="F2" s="299" t="s">
        <v>416</v>
      </c>
      <c r="G2" s="299" t="s">
        <v>228</v>
      </c>
      <c r="H2" s="299" t="s">
        <v>416</v>
      </c>
      <c r="I2" s="299" t="s">
        <v>420</v>
      </c>
      <c r="J2" s="299" t="s">
        <v>416</v>
      </c>
      <c r="K2" s="299" t="s">
        <v>421</v>
      </c>
      <c r="L2" s="299" t="s">
        <v>416</v>
      </c>
      <c r="M2" s="300" t="s">
        <v>140</v>
      </c>
    </row>
    <row r="3" spans="1:29" ht="15.95" customHeight="1">
      <c r="A3" s="299" t="s">
        <v>416</v>
      </c>
      <c r="B3" s="299" t="s">
        <v>416</v>
      </c>
      <c r="C3" s="299" t="s">
        <v>416</v>
      </c>
      <c r="D3" s="299" t="s">
        <v>416</v>
      </c>
      <c r="E3" s="219" t="s">
        <v>425</v>
      </c>
      <c r="F3" s="219" t="s">
        <v>426</v>
      </c>
      <c r="G3" s="219" t="s">
        <v>425</v>
      </c>
      <c r="H3" s="219" t="s">
        <v>426</v>
      </c>
      <c r="I3" s="219" t="s">
        <v>425</v>
      </c>
      <c r="J3" s="219" t="s">
        <v>426</v>
      </c>
      <c r="K3" s="219" t="s">
        <v>425</v>
      </c>
      <c r="L3" s="219" t="s">
        <v>426</v>
      </c>
      <c r="M3" s="300" t="s">
        <v>416</v>
      </c>
    </row>
    <row r="4" spans="1:29" ht="15.95" customHeight="1">
      <c r="A4" s="172" t="s">
        <v>508</v>
      </c>
      <c r="B4" s="170" t="s">
        <v>416</v>
      </c>
      <c r="C4" s="211">
        <v>0</v>
      </c>
      <c r="D4" s="170" t="s">
        <v>416</v>
      </c>
      <c r="E4" s="235"/>
      <c r="F4" s="173"/>
      <c r="G4" s="236"/>
      <c r="H4" s="173"/>
      <c r="I4" s="236"/>
      <c r="J4" s="173"/>
      <c r="K4" s="235"/>
      <c r="L4" s="173"/>
      <c r="M4" s="174"/>
    </row>
    <row r="5" spans="1:29" ht="15.95" customHeight="1">
      <c r="A5" s="170" t="s">
        <v>427</v>
      </c>
      <c r="B5" s="170" t="s">
        <v>416</v>
      </c>
      <c r="C5" s="211">
        <v>1</v>
      </c>
      <c r="D5" s="170" t="s">
        <v>85</v>
      </c>
      <c r="E5" s="171"/>
      <c r="F5" s="171"/>
      <c r="G5" s="171"/>
      <c r="H5" s="171"/>
      <c r="I5" s="171"/>
      <c r="J5" s="171"/>
      <c r="K5" s="171"/>
      <c r="L5" s="171"/>
      <c r="M5" s="174"/>
    </row>
    <row r="6" spans="1:29" ht="15.95" customHeight="1">
      <c r="A6" s="170" t="s">
        <v>480</v>
      </c>
      <c r="B6" s="170" t="s">
        <v>416</v>
      </c>
      <c r="C6" s="211">
        <v>1</v>
      </c>
      <c r="D6" s="170" t="s">
        <v>85</v>
      </c>
      <c r="E6" s="171"/>
      <c r="F6" s="171"/>
      <c r="G6" s="171"/>
      <c r="H6" s="171"/>
      <c r="I6" s="171"/>
      <c r="J6" s="171"/>
      <c r="K6" s="171"/>
      <c r="L6" s="171"/>
      <c r="M6" s="174"/>
    </row>
    <row r="7" spans="1:29" ht="15.95" customHeight="1">
      <c r="A7" s="170" t="s">
        <v>481</v>
      </c>
      <c r="B7" s="170" t="s">
        <v>416</v>
      </c>
      <c r="C7" s="211"/>
      <c r="D7" s="170" t="s">
        <v>416</v>
      </c>
      <c r="E7" s="219"/>
      <c r="F7" s="171"/>
      <c r="G7" s="219"/>
      <c r="H7" s="171"/>
      <c r="I7" s="219"/>
      <c r="J7" s="171"/>
      <c r="K7" s="171"/>
      <c r="L7" s="171"/>
      <c r="M7" s="174"/>
      <c r="O7" s="180" t="s">
        <v>441</v>
      </c>
      <c r="P7" s="180"/>
      <c r="Q7" s="180"/>
      <c r="R7" s="180"/>
      <c r="S7" s="180"/>
      <c r="T7" s="180"/>
      <c r="U7" s="180"/>
    </row>
    <row r="8" spans="1:29" ht="15.95" customHeight="1">
      <c r="A8" s="170" t="s">
        <v>482</v>
      </c>
      <c r="B8" s="170"/>
      <c r="C8" s="211">
        <v>1</v>
      </c>
      <c r="D8" s="170" t="s">
        <v>85</v>
      </c>
      <c r="E8" s="219"/>
      <c r="F8" s="171"/>
      <c r="G8" s="219"/>
      <c r="H8" s="171"/>
      <c r="I8" s="219"/>
      <c r="J8" s="171"/>
      <c r="K8" s="171"/>
      <c r="L8" s="171"/>
      <c r="M8" s="174"/>
      <c r="O8" s="181" t="s">
        <v>439</v>
      </c>
      <c r="P8" s="182">
        <v>0.13</v>
      </c>
      <c r="Q8" s="183"/>
      <c r="R8" s="183">
        <f>H7*P8</f>
        <v>0</v>
      </c>
      <c r="S8" s="183"/>
      <c r="T8" s="182"/>
      <c r="U8" s="182"/>
      <c r="V8" s="178"/>
      <c r="W8" s="178"/>
      <c r="X8" s="178"/>
      <c r="Y8" s="178"/>
      <c r="Z8" s="178"/>
      <c r="AA8" s="178"/>
      <c r="AB8" s="178"/>
      <c r="AC8" s="178"/>
    </row>
    <row r="9" spans="1:29" ht="15.95" customHeight="1">
      <c r="A9" s="170" t="s">
        <v>483</v>
      </c>
      <c r="B9" s="170"/>
      <c r="C9" s="211">
        <v>1</v>
      </c>
      <c r="D9" s="170" t="s">
        <v>85</v>
      </c>
      <c r="E9" s="219"/>
      <c r="F9" s="171"/>
      <c r="G9" s="219"/>
      <c r="H9" s="171"/>
      <c r="I9" s="219"/>
      <c r="J9" s="171"/>
      <c r="K9" s="171"/>
      <c r="L9" s="171"/>
      <c r="M9" s="174"/>
      <c r="O9" s="179" t="s">
        <v>442</v>
      </c>
      <c r="P9" s="182">
        <v>3.7499999999999999E-2</v>
      </c>
      <c r="Q9" s="183"/>
      <c r="R9" s="183">
        <f>($H$7+$H$8)*P9</f>
        <v>0</v>
      </c>
      <c r="S9" s="183"/>
      <c r="T9" s="182"/>
      <c r="U9" s="182"/>
      <c r="V9" s="178"/>
      <c r="W9" s="178"/>
      <c r="X9" s="178"/>
      <c r="Y9" s="178"/>
      <c r="Z9" s="178"/>
      <c r="AA9" s="178"/>
      <c r="AB9" s="178"/>
      <c r="AC9" s="178"/>
    </row>
    <row r="10" spans="1:29" ht="15.95" customHeight="1">
      <c r="A10" s="170" t="s">
        <v>484</v>
      </c>
      <c r="B10" s="170"/>
      <c r="C10" s="211">
        <v>1</v>
      </c>
      <c r="D10" s="170" t="s">
        <v>85</v>
      </c>
      <c r="E10" s="219"/>
      <c r="F10" s="171"/>
      <c r="G10" s="219"/>
      <c r="H10" s="171"/>
      <c r="I10" s="219"/>
      <c r="J10" s="171"/>
      <c r="K10" s="171"/>
      <c r="L10" s="171"/>
      <c r="M10" s="174"/>
      <c r="O10" s="179" t="s">
        <v>443</v>
      </c>
      <c r="P10" s="182">
        <v>8.6999999999999994E-3</v>
      </c>
      <c r="Q10" s="183"/>
      <c r="R10" s="183">
        <f>($H$7+$H$8)*P10</f>
        <v>0</v>
      </c>
      <c r="S10" s="183"/>
      <c r="T10" s="182"/>
      <c r="U10" s="182"/>
      <c r="V10" s="178"/>
      <c r="W10" s="178"/>
      <c r="X10" s="178"/>
      <c r="Y10" s="178"/>
      <c r="Z10" s="178"/>
      <c r="AA10" s="178"/>
      <c r="AB10" s="178"/>
      <c r="AC10" s="178"/>
    </row>
    <row r="11" spans="1:29" ht="15.95" customHeight="1">
      <c r="A11" s="213" t="s">
        <v>487</v>
      </c>
      <c r="B11" s="213"/>
      <c r="C11" s="214">
        <v>1</v>
      </c>
      <c r="D11" s="170" t="s">
        <v>85</v>
      </c>
      <c r="E11" s="219"/>
      <c r="F11" s="171"/>
      <c r="G11" s="219"/>
      <c r="H11" s="171"/>
      <c r="I11" s="219"/>
      <c r="J11" s="171"/>
      <c r="K11" s="171"/>
      <c r="L11" s="171"/>
      <c r="M11" s="174"/>
      <c r="O11" s="187" t="s">
        <v>444</v>
      </c>
      <c r="P11" s="182">
        <v>3.2300000000000002E-2</v>
      </c>
      <c r="Q11" s="183"/>
      <c r="R11" s="183">
        <f>($H$7)*P11</f>
        <v>0</v>
      </c>
      <c r="S11" s="183"/>
      <c r="T11" s="182"/>
      <c r="U11" s="182"/>
      <c r="V11" s="178"/>
      <c r="W11" s="178"/>
      <c r="X11" s="178"/>
      <c r="Y11" s="178"/>
      <c r="Z11" s="178"/>
      <c r="AA11" s="178"/>
      <c r="AB11" s="178"/>
      <c r="AC11" s="178"/>
    </row>
    <row r="12" spans="1:29" ht="15.95" customHeight="1">
      <c r="A12" s="213" t="s">
        <v>488</v>
      </c>
      <c r="B12" s="213"/>
      <c r="C12" s="214">
        <v>1</v>
      </c>
      <c r="D12" s="170" t="s">
        <v>85</v>
      </c>
      <c r="E12" s="219"/>
      <c r="F12" s="171"/>
      <c r="G12" s="219"/>
      <c r="H12" s="171"/>
      <c r="I12" s="219"/>
      <c r="J12" s="171"/>
      <c r="K12" s="171"/>
      <c r="L12" s="171"/>
      <c r="M12" s="174"/>
      <c r="O12" s="187" t="s">
        <v>445</v>
      </c>
      <c r="P12" s="182">
        <v>4.4999999999999998E-2</v>
      </c>
      <c r="Q12" s="183"/>
      <c r="R12" s="183">
        <f>($H$7)*P12</f>
        <v>0</v>
      </c>
      <c r="S12" s="183"/>
      <c r="T12" s="182"/>
      <c r="U12" s="182"/>
      <c r="V12" s="178"/>
      <c r="W12" s="178"/>
      <c r="X12" s="178"/>
      <c r="Y12" s="178"/>
      <c r="Z12" s="178"/>
      <c r="AA12" s="178"/>
      <c r="AB12" s="178"/>
      <c r="AC12" s="178"/>
    </row>
    <row r="13" spans="1:29" ht="15.95" customHeight="1">
      <c r="A13" s="213" t="s">
        <v>489</v>
      </c>
      <c r="B13" s="213"/>
      <c r="C13" s="214">
        <v>1</v>
      </c>
      <c r="D13" s="170" t="s">
        <v>85</v>
      </c>
      <c r="E13" s="219"/>
      <c r="F13" s="171"/>
      <c r="G13" s="219"/>
      <c r="H13" s="171"/>
      <c r="I13" s="219"/>
      <c r="J13" s="171"/>
      <c r="K13" s="171"/>
      <c r="L13" s="171"/>
      <c r="M13" s="174"/>
      <c r="O13" s="187" t="s">
        <v>446</v>
      </c>
      <c r="P13" s="182">
        <v>8.5099999999999995E-2</v>
      </c>
      <c r="Q13" s="183"/>
      <c r="R13" s="183">
        <f>($J$11)*P13</f>
        <v>0</v>
      </c>
      <c r="S13" s="183"/>
      <c r="T13" s="182"/>
      <c r="U13" s="182"/>
      <c r="V13" s="178"/>
      <c r="W13" s="178"/>
      <c r="X13" s="178"/>
      <c r="Y13" s="178"/>
      <c r="Z13" s="178"/>
      <c r="AA13" s="178"/>
      <c r="AB13" s="178"/>
      <c r="AC13" s="178"/>
    </row>
    <row r="14" spans="1:29" ht="15.95" customHeight="1">
      <c r="A14" s="213" t="s">
        <v>490</v>
      </c>
      <c r="B14" s="213"/>
      <c r="C14" s="214">
        <v>0</v>
      </c>
      <c r="D14" s="170" t="s">
        <v>85</v>
      </c>
      <c r="E14" s="219"/>
      <c r="F14" s="171"/>
      <c r="G14" s="219"/>
      <c r="H14" s="171"/>
      <c r="I14" s="219"/>
      <c r="J14" s="171"/>
      <c r="K14" s="171"/>
      <c r="L14" s="171"/>
      <c r="M14" s="174"/>
      <c r="O14" s="187" t="s">
        <v>447</v>
      </c>
      <c r="P14" s="182">
        <v>2.3E-2</v>
      </c>
      <c r="Q14" s="183"/>
      <c r="R14" s="183">
        <f>($H$7)*P14</f>
        <v>0</v>
      </c>
      <c r="S14" s="183"/>
      <c r="T14" s="182"/>
      <c r="U14" s="181" t="s">
        <v>449</v>
      </c>
      <c r="V14" s="178"/>
      <c r="W14" s="178"/>
      <c r="X14" s="178"/>
      <c r="Y14" s="178"/>
      <c r="Z14" s="178"/>
      <c r="AA14" s="178"/>
      <c r="AB14" s="178"/>
      <c r="AC14" s="178"/>
    </row>
    <row r="15" spans="1:29" ht="15.95" customHeight="1">
      <c r="A15" s="213" t="s">
        <v>491</v>
      </c>
      <c r="B15" s="170"/>
      <c r="C15" s="214">
        <v>1</v>
      </c>
      <c r="D15" s="170" t="s">
        <v>85</v>
      </c>
      <c r="E15" s="219"/>
      <c r="F15" s="171"/>
      <c r="G15" s="219"/>
      <c r="H15" s="171"/>
      <c r="I15" s="219"/>
      <c r="J15" s="171"/>
      <c r="K15" s="171"/>
      <c r="L15" s="171"/>
      <c r="M15" s="174"/>
      <c r="O15" s="187" t="s">
        <v>448</v>
      </c>
      <c r="P15" s="182"/>
      <c r="Q15" s="184"/>
      <c r="R15" s="184" t="e">
        <f>TRUNC(MIN(AB15,AB16))</f>
        <v>#REF!</v>
      </c>
      <c r="S15" s="183"/>
      <c r="T15" s="182"/>
      <c r="U15" s="188" t="s">
        <v>450</v>
      </c>
      <c r="V15" s="189" t="s">
        <v>473</v>
      </c>
      <c r="W15" s="190"/>
      <c r="X15" s="190"/>
      <c r="Y15" s="190"/>
      <c r="Z15" s="190"/>
      <c r="AA15" s="190"/>
      <c r="AB15" s="191" t="e">
        <f>INT(((F7+H7+#REF!)*0.0186+5349000))</f>
        <v>#REF!</v>
      </c>
      <c r="AC15" s="178"/>
    </row>
    <row r="16" spans="1:29" ht="15.95" customHeight="1">
      <c r="A16" s="213" t="s">
        <v>492</v>
      </c>
      <c r="B16" s="213"/>
      <c r="C16" s="214">
        <v>1</v>
      </c>
      <c r="D16" s="170" t="s">
        <v>85</v>
      </c>
      <c r="E16" s="219"/>
      <c r="F16" s="171"/>
      <c r="G16" s="219"/>
      <c r="H16" s="171"/>
      <c r="I16" s="219"/>
      <c r="J16" s="171"/>
      <c r="K16" s="171"/>
      <c r="L16" s="171"/>
      <c r="M16" s="174"/>
      <c r="O16" s="187" t="s">
        <v>452</v>
      </c>
      <c r="P16" s="182">
        <v>1.1000000000000001E-3</v>
      </c>
      <c r="Q16" s="183"/>
      <c r="R16" s="183">
        <f>($L$7)*P16</f>
        <v>0</v>
      </c>
      <c r="S16" s="183"/>
      <c r="T16" s="182"/>
      <c r="U16" s="188" t="s">
        <v>451</v>
      </c>
      <c r="V16" s="189" t="s">
        <v>474</v>
      </c>
      <c r="W16" s="190"/>
      <c r="X16" s="190"/>
      <c r="Y16" s="190"/>
      <c r="Z16" s="190"/>
      <c r="AA16" s="190"/>
      <c r="AB16" s="192">
        <f>INT(((F7+H7)*0.0186+5349000)*1.2)</f>
        <v>6418800</v>
      </c>
      <c r="AC16" s="178"/>
    </row>
    <row r="17" spans="1:30" ht="15.95" customHeight="1">
      <c r="A17" s="170" t="s">
        <v>493</v>
      </c>
      <c r="B17" s="170"/>
      <c r="C17" s="211">
        <v>1</v>
      </c>
      <c r="D17" s="170" t="s">
        <v>85</v>
      </c>
      <c r="E17" s="219"/>
      <c r="F17" s="171"/>
      <c r="G17" s="219"/>
      <c r="H17" s="171"/>
      <c r="I17" s="219"/>
      <c r="J17" s="171"/>
      <c r="K17" s="171"/>
      <c r="L17" s="171"/>
      <c r="M17" s="174"/>
      <c r="O17" s="187" t="s">
        <v>440</v>
      </c>
      <c r="P17" s="181">
        <v>0.01</v>
      </c>
      <c r="Q17" s="183"/>
      <c r="R17" s="183">
        <f>($F$7+$H$7+$H$8)*P17</f>
        <v>0</v>
      </c>
      <c r="S17" s="183"/>
      <c r="T17" s="182"/>
      <c r="U17" s="188"/>
      <c r="V17" s="189"/>
      <c r="W17" s="190"/>
      <c r="X17" s="190"/>
      <c r="Y17" s="190"/>
      <c r="Z17" s="190"/>
      <c r="AA17" s="190"/>
      <c r="AB17" s="191"/>
      <c r="AC17" s="178"/>
    </row>
    <row r="18" spans="1:30" ht="15.95" customHeight="1">
      <c r="A18" s="170" t="s">
        <v>494</v>
      </c>
      <c r="B18" s="170"/>
      <c r="C18" s="211">
        <v>1</v>
      </c>
      <c r="D18" s="170" t="s">
        <v>85</v>
      </c>
      <c r="E18" s="219"/>
      <c r="F18" s="171"/>
      <c r="G18" s="219"/>
      <c r="H18" s="171"/>
      <c r="I18" s="219"/>
      <c r="J18" s="171"/>
      <c r="K18" s="171"/>
      <c r="L18" s="171"/>
      <c r="M18" s="174"/>
      <c r="O18" s="187" t="s">
        <v>453</v>
      </c>
      <c r="P18" s="181">
        <v>5.0000000000000001E-3</v>
      </c>
      <c r="Q18" s="183"/>
      <c r="R18" s="183">
        <f>($L$7)*P18</f>
        <v>0</v>
      </c>
      <c r="S18" s="183"/>
      <c r="T18" s="182"/>
      <c r="U18" s="188"/>
      <c r="V18" s="189"/>
      <c r="W18" s="190"/>
      <c r="X18" s="190"/>
      <c r="Y18" s="190"/>
      <c r="Z18" s="190"/>
      <c r="AA18" s="190"/>
      <c r="AB18" s="191"/>
      <c r="AC18" s="178"/>
    </row>
    <row r="19" spans="1:30" ht="15.95" customHeight="1">
      <c r="A19" s="170" t="s">
        <v>495</v>
      </c>
      <c r="B19" s="170"/>
      <c r="C19" s="211">
        <v>1</v>
      </c>
      <c r="D19" s="170" t="s">
        <v>156</v>
      </c>
      <c r="E19" s="219"/>
      <c r="F19" s="171"/>
      <c r="G19" s="219"/>
      <c r="H19" s="171"/>
      <c r="I19" s="219"/>
      <c r="J19" s="171"/>
      <c r="K19" s="171"/>
      <c r="L19" s="171"/>
      <c r="M19" s="174"/>
      <c r="O19" s="187"/>
      <c r="P19" s="181"/>
      <c r="Q19" s="183"/>
      <c r="R19" s="183"/>
      <c r="S19" s="183"/>
      <c r="T19" s="182"/>
      <c r="U19" s="188"/>
      <c r="V19" s="189"/>
      <c r="W19" s="190"/>
      <c r="X19" s="190"/>
      <c r="Y19" s="190"/>
      <c r="Z19" s="190"/>
      <c r="AA19" s="190"/>
      <c r="AB19" s="191"/>
      <c r="AC19" s="178"/>
    </row>
    <row r="20" spans="1:30" ht="15.95" customHeight="1">
      <c r="A20" s="170" t="s">
        <v>496</v>
      </c>
      <c r="B20" s="170"/>
      <c r="C20" s="211"/>
      <c r="D20" s="170" t="s">
        <v>416</v>
      </c>
      <c r="E20" s="219"/>
      <c r="F20" s="171"/>
      <c r="G20" s="219"/>
      <c r="H20" s="171"/>
      <c r="I20" s="219"/>
      <c r="J20" s="171"/>
      <c r="K20" s="171"/>
      <c r="L20" s="171"/>
      <c r="M20" s="174"/>
      <c r="O20" s="187"/>
      <c r="P20" s="181"/>
      <c r="Q20" s="183"/>
      <c r="R20" s="185"/>
      <c r="S20" s="183"/>
      <c r="T20" s="182"/>
      <c r="U20" s="188"/>
      <c r="V20" s="189"/>
      <c r="W20" s="190"/>
      <c r="X20" s="190"/>
      <c r="Y20" s="190"/>
      <c r="Z20" s="190"/>
      <c r="AA20" s="190"/>
      <c r="AB20" s="192"/>
      <c r="AC20" s="178"/>
      <c r="AD20" s="205"/>
    </row>
    <row r="21" spans="1:30" ht="15.95" customHeight="1">
      <c r="A21" s="170" t="s">
        <v>497</v>
      </c>
      <c r="B21" s="170"/>
      <c r="C21" s="211">
        <v>1</v>
      </c>
      <c r="D21" s="170" t="s">
        <v>85</v>
      </c>
      <c r="E21" s="219"/>
      <c r="F21" s="171"/>
      <c r="G21" s="219"/>
      <c r="H21" s="171"/>
      <c r="I21" s="219"/>
      <c r="J21" s="171"/>
      <c r="K21" s="171"/>
      <c r="L21" s="171"/>
      <c r="M21" s="174"/>
      <c r="O21" s="179" t="s">
        <v>454</v>
      </c>
      <c r="P21" s="182">
        <v>5.5E-2</v>
      </c>
      <c r="Q21" s="183"/>
      <c r="R21" s="183">
        <f>($L$20)*P21</f>
        <v>0</v>
      </c>
      <c r="S21" s="183"/>
      <c r="T21" s="182"/>
      <c r="U21" s="182"/>
      <c r="V21" s="178"/>
      <c r="W21" s="178"/>
      <c r="X21" s="178"/>
      <c r="Y21" s="178"/>
      <c r="Z21" s="178"/>
      <c r="AA21" s="178"/>
      <c r="AB21" s="178"/>
      <c r="AC21" s="178"/>
    </row>
    <row r="22" spans="1:30" ht="15.95" customHeight="1">
      <c r="A22" s="170" t="s">
        <v>498</v>
      </c>
      <c r="B22" s="170"/>
      <c r="C22" s="211">
        <v>1</v>
      </c>
      <c r="D22" s="170" t="s">
        <v>85</v>
      </c>
      <c r="E22" s="219"/>
      <c r="F22" s="171"/>
      <c r="G22" s="219"/>
      <c r="H22" s="171"/>
      <c r="I22" s="219"/>
      <c r="J22" s="171"/>
      <c r="K22" s="171"/>
      <c r="L22" s="171"/>
      <c r="M22" s="174"/>
      <c r="O22" s="179" t="s">
        <v>455</v>
      </c>
      <c r="P22" s="182">
        <v>0.15</v>
      </c>
      <c r="Q22" s="183"/>
      <c r="R22" s="183">
        <f>(H20+J20+J21)*0.15</f>
        <v>0</v>
      </c>
      <c r="S22" s="183" t="s">
        <v>456</v>
      </c>
      <c r="T22" s="182"/>
      <c r="U22" s="182"/>
      <c r="V22" s="178"/>
      <c r="W22" s="178"/>
      <c r="X22" s="178"/>
      <c r="Y22" s="178"/>
      <c r="Z22" s="178"/>
      <c r="AA22" s="178"/>
      <c r="AB22" s="178"/>
      <c r="AC22" s="178"/>
    </row>
    <row r="23" spans="1:30" ht="15.95" customHeight="1">
      <c r="A23" s="170" t="s">
        <v>499</v>
      </c>
      <c r="B23" s="170"/>
      <c r="C23" s="211">
        <v>1</v>
      </c>
      <c r="D23" s="170" t="s">
        <v>472</v>
      </c>
      <c r="E23" s="203"/>
      <c r="F23" s="204"/>
      <c r="G23" s="219"/>
      <c r="H23" s="171"/>
      <c r="I23" s="219"/>
      <c r="J23" s="171"/>
      <c r="K23" s="171"/>
      <c r="L23" s="171"/>
      <c r="M23" s="174"/>
      <c r="O23" s="179"/>
      <c r="P23" s="182"/>
      <c r="Q23" s="183"/>
      <c r="R23" s="183"/>
      <c r="S23" s="183"/>
      <c r="T23" s="182"/>
      <c r="U23" s="182"/>
      <c r="V23" s="178"/>
      <c r="W23" s="178"/>
      <c r="X23" s="178"/>
      <c r="Y23" s="178"/>
      <c r="Z23" s="178"/>
      <c r="AA23" s="178"/>
      <c r="AB23" s="178"/>
      <c r="AC23" s="178"/>
    </row>
    <row r="24" spans="1:30" ht="15.95" customHeight="1">
      <c r="A24" s="172" t="s">
        <v>541</v>
      </c>
      <c r="B24" s="170"/>
      <c r="C24" s="211"/>
      <c r="D24" s="170" t="s">
        <v>416</v>
      </c>
      <c r="E24" s="219"/>
      <c r="F24" s="173"/>
      <c r="G24" s="175"/>
      <c r="H24" s="173"/>
      <c r="I24" s="175"/>
      <c r="J24" s="173"/>
      <c r="K24" s="171"/>
      <c r="L24" s="173"/>
      <c r="M24" s="174"/>
      <c r="O24" s="182"/>
      <c r="P24" s="182"/>
      <c r="Q24" s="183"/>
      <c r="R24" s="183"/>
      <c r="S24" s="183"/>
      <c r="T24" s="182"/>
      <c r="U24" s="182"/>
      <c r="V24" s="178"/>
      <c r="W24" s="178"/>
      <c r="X24" s="178"/>
      <c r="Y24" s="178"/>
      <c r="Z24" s="178"/>
      <c r="AA24" s="178"/>
      <c r="AB24" s="178"/>
      <c r="AC24" s="178"/>
    </row>
    <row r="25" spans="1:30" ht="15.95" customHeight="1">
      <c r="A25" s="170" t="s">
        <v>539</v>
      </c>
      <c r="B25" s="170"/>
      <c r="C25" s="211">
        <v>1</v>
      </c>
      <c r="D25" s="170" t="s">
        <v>545</v>
      </c>
      <c r="E25" s="259"/>
      <c r="F25" s="260"/>
      <c r="G25" s="175"/>
      <c r="H25" s="173"/>
      <c r="I25" s="175"/>
      <c r="J25" s="173"/>
      <c r="K25" s="171"/>
      <c r="L25" s="173"/>
      <c r="M25" s="174"/>
      <c r="O25" s="182"/>
      <c r="P25" s="182"/>
      <c r="Q25" s="183"/>
      <c r="R25" s="183"/>
      <c r="S25" s="183"/>
      <c r="T25" s="182"/>
      <c r="U25" s="182"/>
      <c r="V25" s="178"/>
      <c r="W25" s="178"/>
      <c r="X25" s="178"/>
      <c r="Y25" s="178"/>
      <c r="Z25" s="178"/>
      <c r="AA25" s="178"/>
      <c r="AB25" s="178"/>
      <c r="AC25" s="178"/>
    </row>
    <row r="26" spans="1:30" ht="15.95" customHeight="1">
      <c r="A26" s="172" t="s">
        <v>540</v>
      </c>
      <c r="B26" s="170"/>
      <c r="C26" s="211"/>
      <c r="D26" s="170"/>
      <c r="E26" s="259"/>
      <c r="F26" s="173"/>
      <c r="G26" s="175"/>
      <c r="H26" s="173"/>
      <c r="I26" s="175"/>
      <c r="J26" s="173"/>
      <c r="K26" s="171"/>
      <c r="L26" s="173"/>
      <c r="M26" s="174"/>
      <c r="O26" s="182"/>
      <c r="P26" s="182"/>
      <c r="Q26" s="183"/>
      <c r="R26" s="183"/>
      <c r="S26" s="183"/>
      <c r="T26" s="182"/>
      <c r="U26" s="182"/>
      <c r="V26" s="178"/>
      <c r="W26" s="178"/>
      <c r="X26" s="178"/>
      <c r="Y26" s="178"/>
      <c r="Z26" s="178"/>
      <c r="AA26" s="178"/>
      <c r="AB26" s="178"/>
      <c r="AC26" s="178"/>
    </row>
    <row r="27" spans="1:30" ht="15.95" customHeight="1">
      <c r="A27" s="219"/>
      <c r="B27" s="219"/>
      <c r="C27" s="207"/>
      <c r="D27" s="219"/>
      <c r="E27" s="219"/>
      <c r="F27" s="219"/>
      <c r="G27" s="219"/>
      <c r="H27" s="219"/>
      <c r="I27" s="219"/>
      <c r="J27" s="219"/>
      <c r="K27" s="219"/>
      <c r="L27" s="219"/>
      <c r="M27" s="220"/>
      <c r="O27" s="181"/>
      <c r="P27" s="181"/>
      <c r="Q27" s="186"/>
      <c r="R27" s="183"/>
      <c r="S27" s="183"/>
      <c r="T27" s="182"/>
      <c r="U27" s="182"/>
      <c r="V27" s="178"/>
      <c r="W27" s="178"/>
      <c r="X27" s="178"/>
      <c r="Y27" s="178"/>
      <c r="Z27" s="178"/>
      <c r="AA27" s="178"/>
      <c r="AB27" s="178"/>
      <c r="AC27" s="178"/>
    </row>
    <row r="28" spans="1:30" ht="15.95" customHeight="1">
      <c r="A28" s="170" t="s">
        <v>428</v>
      </c>
      <c r="B28" s="170" t="s">
        <v>416</v>
      </c>
      <c r="C28" s="207">
        <v>1</v>
      </c>
      <c r="D28" s="170" t="s">
        <v>85</v>
      </c>
      <c r="E28" s="235"/>
      <c r="F28" s="171"/>
      <c r="G28" s="235"/>
      <c r="H28" s="171"/>
      <c r="I28" s="235"/>
      <c r="J28" s="171"/>
      <c r="K28" s="235"/>
      <c r="L28" s="171"/>
      <c r="M28" s="174"/>
    </row>
    <row r="29" spans="1:30" ht="15.95" customHeight="1">
      <c r="A29" s="170" t="s">
        <v>479</v>
      </c>
      <c r="B29" s="170" t="s">
        <v>475</v>
      </c>
      <c r="C29" s="207" t="s">
        <v>500</v>
      </c>
      <c r="D29" s="170" t="s">
        <v>417</v>
      </c>
      <c r="E29" s="171"/>
      <c r="F29" s="171"/>
      <c r="G29" s="171"/>
      <c r="H29" s="171"/>
      <c r="I29" s="171"/>
      <c r="J29" s="171"/>
      <c r="K29" s="171"/>
      <c r="L29" s="171"/>
      <c r="M29" s="174"/>
    </row>
    <row r="30" spans="1:30" ht="15.95" customHeight="1">
      <c r="A30" s="170" t="s">
        <v>485</v>
      </c>
      <c r="B30" s="170" t="s">
        <v>475</v>
      </c>
      <c r="C30" s="207" t="s">
        <v>501</v>
      </c>
      <c r="D30" s="170" t="s">
        <v>20</v>
      </c>
      <c r="E30" s="171"/>
      <c r="F30" s="171"/>
      <c r="G30" s="171"/>
      <c r="H30" s="171"/>
      <c r="I30" s="171"/>
      <c r="J30" s="171"/>
      <c r="K30" s="171"/>
      <c r="L30" s="171"/>
      <c r="M30" s="174"/>
      <c r="AD30" s="206"/>
    </row>
    <row r="31" spans="1:30" ht="15.95" customHeight="1">
      <c r="A31" s="170" t="s">
        <v>486</v>
      </c>
      <c r="B31" s="170" t="s">
        <v>418</v>
      </c>
      <c r="C31" s="207" t="s">
        <v>542</v>
      </c>
      <c r="D31" s="170" t="s">
        <v>20</v>
      </c>
      <c r="E31" s="171"/>
      <c r="F31" s="171"/>
      <c r="G31" s="171"/>
      <c r="H31" s="171"/>
      <c r="I31" s="171"/>
      <c r="J31" s="171"/>
      <c r="K31" s="171"/>
      <c r="L31" s="171"/>
      <c r="M31" s="174"/>
    </row>
    <row r="32" spans="1:30" ht="15.95" customHeight="1">
      <c r="A32" s="170" t="s">
        <v>433</v>
      </c>
      <c r="B32" s="170" t="s">
        <v>475</v>
      </c>
      <c r="C32" s="207" t="s">
        <v>502</v>
      </c>
      <c r="D32" s="170" t="s">
        <v>20</v>
      </c>
      <c r="E32" s="171"/>
      <c r="F32" s="171"/>
      <c r="G32" s="171"/>
      <c r="H32" s="171"/>
      <c r="I32" s="171"/>
      <c r="J32" s="171"/>
      <c r="K32" s="171"/>
      <c r="L32" s="171"/>
      <c r="M32" s="174"/>
    </row>
    <row r="33" spans="1:13" ht="15.95" customHeight="1">
      <c r="A33" s="170" t="s">
        <v>438</v>
      </c>
      <c r="B33" s="170" t="s">
        <v>475</v>
      </c>
      <c r="C33" s="207" t="s">
        <v>544</v>
      </c>
      <c r="D33" s="170" t="s">
        <v>16</v>
      </c>
      <c r="E33" s="171"/>
      <c r="F33" s="171"/>
      <c r="G33" s="171"/>
      <c r="H33" s="171"/>
      <c r="I33" s="171"/>
      <c r="J33" s="171"/>
      <c r="K33" s="171"/>
      <c r="L33" s="171"/>
      <c r="M33" s="174"/>
    </row>
    <row r="34" spans="1:13" ht="15.95" customHeight="1">
      <c r="A34" s="170" t="s">
        <v>434</v>
      </c>
      <c r="B34" s="170" t="s">
        <v>418</v>
      </c>
      <c r="C34" s="209">
        <v>3.0449999999999999</v>
      </c>
      <c r="D34" s="170" t="s">
        <v>417</v>
      </c>
      <c r="E34" s="171"/>
      <c r="F34" s="171"/>
      <c r="G34" s="171"/>
      <c r="H34" s="171"/>
      <c r="I34" s="171"/>
      <c r="J34" s="171"/>
      <c r="K34" s="171"/>
      <c r="L34" s="171"/>
      <c r="M34" s="174"/>
    </row>
    <row r="35" spans="1:13" ht="15.95" customHeight="1">
      <c r="A35" s="170" t="s">
        <v>435</v>
      </c>
      <c r="B35" s="170" t="s">
        <v>418</v>
      </c>
      <c r="C35" s="209">
        <v>3.0449999999999999</v>
      </c>
      <c r="D35" s="170" t="s">
        <v>417</v>
      </c>
      <c r="E35" s="171"/>
      <c r="F35" s="171"/>
      <c r="G35" s="171"/>
      <c r="H35" s="171"/>
      <c r="I35" s="171"/>
      <c r="J35" s="171"/>
      <c r="K35" s="171"/>
      <c r="L35" s="171"/>
      <c r="M35" s="174"/>
    </row>
    <row r="36" spans="1:13" ht="15.95" customHeight="1">
      <c r="A36" s="170" t="s">
        <v>434</v>
      </c>
      <c r="B36" s="170" t="s">
        <v>475</v>
      </c>
      <c r="C36" s="209">
        <v>3.0449999999999999</v>
      </c>
      <c r="D36" s="170" t="s">
        <v>417</v>
      </c>
      <c r="E36" s="171"/>
      <c r="F36" s="171"/>
      <c r="G36" s="171"/>
      <c r="H36" s="171"/>
      <c r="I36" s="171"/>
      <c r="J36" s="171"/>
      <c r="K36" s="171"/>
      <c r="L36" s="171"/>
      <c r="M36" s="174"/>
    </row>
    <row r="37" spans="1:13" ht="15.95" customHeight="1">
      <c r="A37" s="170" t="s">
        <v>435</v>
      </c>
      <c r="B37" s="170" t="s">
        <v>475</v>
      </c>
      <c r="C37" s="209">
        <v>3.0449999999999999</v>
      </c>
      <c r="D37" s="170" t="s">
        <v>417</v>
      </c>
      <c r="E37" s="171"/>
      <c r="F37" s="171"/>
      <c r="G37" s="171"/>
      <c r="H37" s="171"/>
      <c r="I37" s="171"/>
      <c r="J37" s="171"/>
      <c r="K37" s="171"/>
      <c r="L37" s="171"/>
      <c r="M37" s="174"/>
    </row>
    <row r="38" spans="1:13" ht="15.95" hidden="1" customHeight="1">
      <c r="A38" s="170" t="s">
        <v>436</v>
      </c>
      <c r="B38" s="170" t="s">
        <v>475</v>
      </c>
      <c r="C38" s="207" t="s">
        <v>476</v>
      </c>
      <c r="D38" s="170" t="s">
        <v>20</v>
      </c>
      <c r="E38" s="171"/>
      <c r="F38" s="171"/>
      <c r="G38" s="171"/>
      <c r="H38" s="171"/>
      <c r="I38" s="171"/>
      <c r="J38" s="171"/>
      <c r="K38" s="171"/>
      <c r="L38" s="171"/>
      <c r="M38" s="174"/>
    </row>
    <row r="39" spans="1:13" ht="15.95" customHeight="1">
      <c r="A39" s="170" t="s">
        <v>432</v>
      </c>
      <c r="B39" s="170" t="s">
        <v>418</v>
      </c>
      <c r="C39" s="208">
        <v>1</v>
      </c>
      <c r="D39" s="170" t="s">
        <v>368</v>
      </c>
      <c r="E39" s="171"/>
      <c r="F39" s="171"/>
      <c r="G39" s="171"/>
      <c r="H39" s="171"/>
      <c r="I39" s="171"/>
      <c r="J39" s="171"/>
      <c r="K39" s="171"/>
      <c r="L39" s="171"/>
      <c r="M39" s="174"/>
    </row>
    <row r="40" spans="1:13" ht="15.95" customHeight="1">
      <c r="A40" s="210"/>
      <c r="B40" s="210"/>
      <c r="C40" s="207"/>
      <c r="D40" s="212"/>
      <c r="E40" s="219"/>
      <c r="F40" s="219"/>
      <c r="G40" s="219"/>
      <c r="H40" s="219"/>
      <c r="I40" s="171"/>
      <c r="J40" s="171"/>
      <c r="K40" s="171"/>
      <c r="L40" s="171"/>
      <c r="M40" s="220"/>
    </row>
    <row r="41" spans="1:13" ht="15.95" hidden="1" customHeight="1">
      <c r="A41" s="170" t="s">
        <v>457</v>
      </c>
      <c r="B41" s="170" t="s">
        <v>416</v>
      </c>
      <c r="C41" s="207">
        <v>1</v>
      </c>
      <c r="D41" s="170" t="s">
        <v>85</v>
      </c>
      <c r="E41" s="235"/>
      <c r="F41" s="171"/>
      <c r="G41" s="235"/>
      <c r="H41" s="171"/>
      <c r="I41" s="235"/>
      <c r="J41" s="171"/>
      <c r="K41" s="235"/>
      <c r="L41" s="171"/>
      <c r="M41" s="174"/>
    </row>
    <row r="42" spans="1:13" ht="15.95" hidden="1" customHeight="1">
      <c r="A42" s="170" t="s">
        <v>431</v>
      </c>
      <c r="B42" s="170" t="s">
        <v>475</v>
      </c>
      <c r="C42" s="207" t="s">
        <v>476</v>
      </c>
      <c r="D42" s="170" t="s">
        <v>20</v>
      </c>
      <c r="E42" s="171"/>
      <c r="F42" s="171"/>
      <c r="G42" s="171"/>
      <c r="H42" s="171"/>
      <c r="I42" s="171"/>
      <c r="J42" s="171"/>
      <c r="K42" s="171"/>
      <c r="L42" s="171"/>
      <c r="M42" s="174"/>
    </row>
    <row r="43" spans="1:13" ht="15.95" hidden="1" customHeight="1">
      <c r="A43" s="170" t="s">
        <v>433</v>
      </c>
      <c r="B43" s="170" t="s">
        <v>475</v>
      </c>
      <c r="C43" s="207" t="s">
        <v>476</v>
      </c>
      <c r="D43" s="170" t="s">
        <v>20</v>
      </c>
      <c r="E43" s="171"/>
      <c r="F43" s="171"/>
      <c r="G43" s="171"/>
      <c r="H43" s="171"/>
      <c r="I43" s="171"/>
      <c r="J43" s="171"/>
      <c r="K43" s="171"/>
      <c r="L43" s="171"/>
      <c r="M43" s="174"/>
    </row>
    <row r="44" spans="1:13" ht="15.95" hidden="1" customHeight="1">
      <c r="A44" s="170" t="s">
        <v>437</v>
      </c>
      <c r="B44" s="170" t="s">
        <v>475</v>
      </c>
      <c r="C44" s="207" t="s">
        <v>476</v>
      </c>
      <c r="D44" s="170" t="s">
        <v>18</v>
      </c>
      <c r="E44" s="171"/>
      <c r="F44" s="171"/>
      <c r="G44" s="171"/>
      <c r="H44" s="171"/>
      <c r="I44" s="171"/>
      <c r="J44" s="171"/>
      <c r="K44" s="171"/>
      <c r="L44" s="171"/>
      <c r="M44" s="174"/>
    </row>
    <row r="45" spans="1:13" ht="15.95" hidden="1" customHeight="1">
      <c r="A45" s="219"/>
      <c r="B45" s="219"/>
      <c r="C45" s="207"/>
      <c r="D45" s="219"/>
      <c r="E45" s="219"/>
      <c r="F45" s="219"/>
      <c r="G45" s="219"/>
      <c r="H45" s="219"/>
      <c r="I45" s="219"/>
      <c r="J45" s="219"/>
      <c r="K45" s="219"/>
      <c r="L45" s="219"/>
      <c r="M45" s="220"/>
    </row>
    <row r="46" spans="1:13" ht="15.95" hidden="1" customHeight="1">
      <c r="A46" s="170" t="s">
        <v>458</v>
      </c>
      <c r="B46" s="170" t="s">
        <v>416</v>
      </c>
      <c r="C46" s="207">
        <v>1</v>
      </c>
      <c r="D46" s="170" t="s">
        <v>85</v>
      </c>
      <c r="E46" s="235"/>
      <c r="F46" s="171"/>
      <c r="G46" s="235"/>
      <c r="H46" s="171"/>
      <c r="I46" s="235"/>
      <c r="J46" s="171"/>
      <c r="K46" s="235"/>
      <c r="L46" s="171"/>
      <c r="M46" s="174"/>
    </row>
    <row r="47" spans="1:13" ht="15.95" hidden="1" customHeight="1">
      <c r="A47" s="170" t="s">
        <v>429</v>
      </c>
      <c r="B47" s="170" t="s">
        <v>475</v>
      </c>
      <c r="C47" s="207" t="s">
        <v>476</v>
      </c>
      <c r="D47" s="170" t="s">
        <v>417</v>
      </c>
      <c r="E47" s="171"/>
      <c r="F47" s="171"/>
      <c r="G47" s="171"/>
      <c r="H47" s="171"/>
      <c r="I47" s="171"/>
      <c r="J47" s="171"/>
      <c r="K47" s="171"/>
      <c r="L47" s="171"/>
      <c r="M47" s="174"/>
    </row>
    <row r="48" spans="1:13" ht="15.95" hidden="1" customHeight="1">
      <c r="A48" s="170" t="s">
        <v>430</v>
      </c>
      <c r="B48" s="170" t="s">
        <v>475</v>
      </c>
      <c r="C48" s="207" t="s">
        <v>476</v>
      </c>
      <c r="D48" s="170" t="s">
        <v>20</v>
      </c>
      <c r="E48" s="171"/>
      <c r="F48" s="171"/>
      <c r="G48" s="171"/>
      <c r="H48" s="171"/>
      <c r="I48" s="171"/>
      <c r="J48" s="171"/>
      <c r="K48" s="171"/>
      <c r="L48" s="171"/>
      <c r="M48" s="174"/>
    </row>
    <row r="49" spans="1:13" ht="15.95" hidden="1" customHeight="1">
      <c r="A49" s="170" t="s">
        <v>433</v>
      </c>
      <c r="B49" s="170" t="s">
        <v>475</v>
      </c>
      <c r="C49" s="207" t="s">
        <v>476</v>
      </c>
      <c r="D49" s="170" t="s">
        <v>20</v>
      </c>
      <c r="E49" s="171"/>
      <c r="F49" s="171"/>
      <c r="G49" s="171"/>
      <c r="H49" s="171"/>
      <c r="I49" s="171"/>
      <c r="J49" s="171"/>
      <c r="K49" s="171"/>
      <c r="L49" s="171"/>
      <c r="M49" s="174"/>
    </row>
    <row r="50" spans="1:13" ht="15.95" hidden="1" customHeight="1">
      <c r="A50" s="219"/>
      <c r="B50" s="219"/>
      <c r="C50" s="207"/>
      <c r="D50" s="219"/>
      <c r="E50" s="219"/>
      <c r="F50" s="219"/>
      <c r="G50" s="219"/>
      <c r="H50" s="219"/>
      <c r="I50" s="219"/>
      <c r="J50" s="219"/>
      <c r="K50" s="219"/>
      <c r="L50" s="219"/>
      <c r="M50" s="220"/>
    </row>
    <row r="51" spans="1:13" ht="15.95" customHeight="1">
      <c r="A51" s="170" t="s">
        <v>477</v>
      </c>
      <c r="B51" s="170" t="s">
        <v>416</v>
      </c>
      <c r="C51" s="207">
        <v>1</v>
      </c>
      <c r="D51" s="170" t="s">
        <v>85</v>
      </c>
      <c r="E51" s="235"/>
      <c r="F51" s="171"/>
      <c r="G51" s="235"/>
      <c r="H51" s="171"/>
      <c r="I51" s="235"/>
      <c r="J51" s="171"/>
      <c r="K51" s="235"/>
      <c r="L51" s="171"/>
      <c r="M51" s="174"/>
    </row>
    <row r="52" spans="1:13" ht="15.95" customHeight="1">
      <c r="A52" s="170" t="s">
        <v>478</v>
      </c>
      <c r="B52" s="170" t="s">
        <v>416</v>
      </c>
      <c r="C52" s="207" t="s">
        <v>543</v>
      </c>
      <c r="D52" s="170" t="s">
        <v>368</v>
      </c>
      <c r="E52" s="171"/>
      <c r="F52" s="171"/>
      <c r="G52" s="171"/>
      <c r="H52" s="171"/>
      <c r="I52" s="171"/>
      <c r="J52" s="171"/>
      <c r="K52" s="171"/>
      <c r="L52" s="171"/>
      <c r="M52" s="174"/>
    </row>
    <row r="53" spans="1:13" ht="16.5" customHeight="1">
      <c r="A53" s="176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7"/>
    </row>
    <row r="54" spans="1:13" ht="12.75" customHeight="1">
      <c r="C54" s="206"/>
      <c r="F54" s="205"/>
      <c r="H54" s="205"/>
    </row>
    <row r="55" spans="1:13" ht="12.75" customHeight="1">
      <c r="C55" s="206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0" type="noConversion"/>
  <printOptions horizontalCentered="1"/>
  <pageMargins left="0.19685039370078741" right="0.19685039370078741" top="0.59055118110236227" bottom="0.39370078740157483" header="0.39370078740157483" footer="0.19685039370078741"/>
  <pageSetup paperSize="9" scale="73" orientation="landscape" r:id="rId1"/>
  <headerFooter alignWithMargins="0">
    <oddHeader>&amp;RPage : &amp;P/&amp;N</oddHeader>
  </headerFooter>
  <rowBreaks count="1" manualBreakCount="1">
    <brk id="32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8"/>
  <dimension ref="A1:L31"/>
  <sheetViews>
    <sheetView view="pageBreakPreview" zoomScale="85" zoomScaleNormal="85" zoomScaleSheetLayoutView="85" workbookViewId="0">
      <pane xSplit="3" ySplit="4" topLeftCell="D8" activePane="bottomRight" state="frozen"/>
      <selection activeCell="U29" sqref="U29"/>
      <selection pane="topRight" activeCell="U29" sqref="U29"/>
      <selection pane="bottomLeft" activeCell="U29" sqref="U29"/>
      <selection pane="bottomRight" activeCell="D8" sqref="D8"/>
    </sheetView>
  </sheetViews>
  <sheetFormatPr defaultRowHeight="24.95" customHeight="1"/>
  <cols>
    <col min="1" max="1" width="16.77734375" style="91" customWidth="1"/>
    <col min="2" max="2" width="32.77734375" style="91" customWidth="1"/>
    <col min="3" max="3" width="6.77734375" style="91" customWidth="1"/>
    <col min="4" max="4" width="10.77734375" style="148" customWidth="1"/>
    <col min="5" max="8" width="10" style="148" customWidth="1"/>
    <col min="9" max="9" width="9.6640625" style="91" customWidth="1"/>
    <col min="10" max="16384" width="8.88671875" style="89"/>
  </cols>
  <sheetData>
    <row r="1" spans="1:12" ht="24.95" customHeight="1">
      <c r="A1" s="301" t="s">
        <v>393</v>
      </c>
      <c r="B1" s="301"/>
      <c r="C1" s="301"/>
      <c r="D1" s="301"/>
      <c r="E1" s="301"/>
      <c r="F1" s="301"/>
      <c r="G1" s="301"/>
      <c r="H1" s="301"/>
      <c r="I1" s="301"/>
    </row>
    <row r="2" spans="1:12" ht="15" customHeight="1">
      <c r="A2" s="123"/>
      <c r="B2" s="123"/>
      <c r="C2" s="123"/>
      <c r="D2" s="124"/>
      <c r="E2" s="124"/>
      <c r="F2" s="124"/>
      <c r="G2" s="124"/>
      <c r="H2" s="124"/>
      <c r="I2" s="123"/>
    </row>
    <row r="3" spans="1:12" ht="24.95" customHeight="1">
      <c r="A3" s="303" t="s">
        <v>394</v>
      </c>
      <c r="B3" s="303" t="s">
        <v>395</v>
      </c>
      <c r="C3" s="303" t="s">
        <v>396</v>
      </c>
      <c r="D3" s="302" t="s">
        <v>397</v>
      </c>
      <c r="E3" s="302" t="s">
        <v>398</v>
      </c>
      <c r="F3" s="302"/>
      <c r="G3" s="302"/>
      <c r="H3" s="302"/>
      <c r="I3" s="303" t="s">
        <v>399</v>
      </c>
    </row>
    <row r="4" spans="1:12" ht="24.95" customHeight="1" thickBot="1">
      <c r="A4" s="304"/>
      <c r="B4" s="304"/>
      <c r="C4" s="304"/>
      <c r="D4" s="305"/>
      <c r="E4" s="125" t="s">
        <v>400</v>
      </c>
      <c r="F4" s="125" t="s">
        <v>401</v>
      </c>
      <c r="G4" s="125" t="s">
        <v>402</v>
      </c>
      <c r="H4" s="125" t="s">
        <v>403</v>
      </c>
      <c r="I4" s="304"/>
    </row>
    <row r="5" spans="1:12" s="122" customFormat="1" ht="24" customHeight="1" thickTop="1">
      <c r="A5" s="126" t="s">
        <v>380</v>
      </c>
      <c r="B5" s="126" t="s">
        <v>381</v>
      </c>
      <c r="C5" s="126" t="s">
        <v>18</v>
      </c>
      <c r="D5" s="127" t="e">
        <f>SUM(E5:H5)</f>
        <v>#REF!</v>
      </c>
      <c r="E5" s="127">
        <v>0</v>
      </c>
      <c r="F5" s="127" t="e">
        <f>#REF!</f>
        <v>#REF!</v>
      </c>
      <c r="G5" s="127">
        <v>0</v>
      </c>
      <c r="H5" s="127">
        <v>0</v>
      </c>
      <c r="I5" s="127"/>
      <c r="J5" s="128"/>
      <c r="K5" s="129"/>
      <c r="L5" s="130"/>
    </row>
    <row r="6" spans="1:12" s="122" customFormat="1" ht="24" customHeight="1">
      <c r="A6" s="119" t="s">
        <v>380</v>
      </c>
      <c r="B6" s="119" t="s">
        <v>382</v>
      </c>
      <c r="C6" s="119" t="s">
        <v>18</v>
      </c>
      <c r="D6" s="131" t="e">
        <f t="shared" ref="D6:D31" si="0">SUM(E6:H6)</f>
        <v>#REF!</v>
      </c>
      <c r="E6" s="131">
        <v>0</v>
      </c>
      <c r="F6" s="131" t="e">
        <f>#REF!</f>
        <v>#REF!</v>
      </c>
      <c r="G6" s="131">
        <v>0</v>
      </c>
      <c r="H6" s="131">
        <v>0</v>
      </c>
      <c r="I6" s="131"/>
      <c r="J6" s="128"/>
      <c r="K6" s="129"/>
      <c r="L6" s="130"/>
    </row>
    <row r="7" spans="1:12" s="122" customFormat="1" ht="24" customHeight="1">
      <c r="A7" s="119" t="s">
        <v>383</v>
      </c>
      <c r="B7" s="119" t="s">
        <v>382</v>
      </c>
      <c r="C7" s="119" t="s">
        <v>18</v>
      </c>
      <c r="D7" s="131" t="e">
        <f t="shared" si="0"/>
        <v>#REF!</v>
      </c>
      <c r="E7" s="131">
        <v>0</v>
      </c>
      <c r="F7" s="131" t="e">
        <f>#REF!</f>
        <v>#REF!</v>
      </c>
      <c r="G7" s="131">
        <v>0</v>
      </c>
      <c r="H7" s="131">
        <v>0</v>
      </c>
      <c r="I7" s="131"/>
      <c r="J7" s="128"/>
      <c r="K7" s="129"/>
      <c r="L7" s="130"/>
    </row>
    <row r="8" spans="1:12" s="122" customFormat="1" ht="24" customHeight="1">
      <c r="A8" s="119" t="s">
        <v>380</v>
      </c>
      <c r="B8" s="119" t="s">
        <v>384</v>
      </c>
      <c r="C8" s="119" t="s">
        <v>18</v>
      </c>
      <c r="D8" s="131">
        <f t="shared" si="0"/>
        <v>1</v>
      </c>
      <c r="E8" s="131">
        <v>0</v>
      </c>
      <c r="F8" s="131">
        <v>1</v>
      </c>
      <c r="G8" s="131">
        <v>0</v>
      </c>
      <c r="H8" s="131">
        <v>0</v>
      </c>
      <c r="I8" s="131"/>
      <c r="J8" s="128"/>
      <c r="K8" s="129"/>
      <c r="L8" s="132"/>
    </row>
    <row r="9" spans="1:12" s="122" customFormat="1" ht="24" customHeight="1">
      <c r="A9" s="119" t="s">
        <v>383</v>
      </c>
      <c r="B9" s="119" t="s">
        <v>384</v>
      </c>
      <c r="C9" s="119" t="s">
        <v>18</v>
      </c>
      <c r="D9" s="131">
        <f t="shared" si="0"/>
        <v>1</v>
      </c>
      <c r="E9" s="131">
        <v>0</v>
      </c>
      <c r="F9" s="131">
        <v>1</v>
      </c>
      <c r="G9" s="131">
        <v>0</v>
      </c>
      <c r="H9" s="131">
        <v>0</v>
      </c>
      <c r="I9" s="131"/>
      <c r="J9" s="128"/>
      <c r="K9" s="129"/>
      <c r="L9" s="133"/>
    </row>
    <row r="10" spans="1:12" s="122" customFormat="1" ht="24" customHeight="1">
      <c r="A10" s="119" t="s">
        <v>380</v>
      </c>
      <c r="B10" s="119" t="s">
        <v>385</v>
      </c>
      <c r="C10" s="119" t="s">
        <v>18</v>
      </c>
      <c r="D10" s="131">
        <f t="shared" si="0"/>
        <v>113</v>
      </c>
      <c r="E10" s="131">
        <v>0</v>
      </c>
      <c r="F10" s="131">
        <v>113</v>
      </c>
      <c r="G10" s="131">
        <v>0</v>
      </c>
      <c r="H10" s="131">
        <v>0</v>
      </c>
      <c r="I10" s="131"/>
      <c r="J10" s="128"/>
      <c r="K10" s="129"/>
      <c r="L10" s="133"/>
    </row>
    <row r="11" spans="1:12" s="122" customFormat="1" ht="24" customHeight="1">
      <c r="A11" s="119" t="s">
        <v>383</v>
      </c>
      <c r="B11" s="119" t="s">
        <v>385</v>
      </c>
      <c r="C11" s="119" t="s">
        <v>18</v>
      </c>
      <c r="D11" s="131">
        <f t="shared" si="0"/>
        <v>180</v>
      </c>
      <c r="E11" s="131">
        <v>0</v>
      </c>
      <c r="F11" s="131">
        <v>180</v>
      </c>
      <c r="G11" s="131">
        <v>0</v>
      </c>
      <c r="H11" s="131">
        <v>0</v>
      </c>
      <c r="I11" s="131"/>
      <c r="J11" s="128"/>
      <c r="K11" s="129"/>
      <c r="L11" s="132"/>
    </row>
    <row r="12" spans="1:12" s="122" customFormat="1" ht="24" customHeight="1">
      <c r="A12" s="119" t="s">
        <v>386</v>
      </c>
      <c r="B12" s="119" t="s">
        <v>387</v>
      </c>
      <c r="C12" s="119" t="s">
        <v>18</v>
      </c>
      <c r="D12" s="131">
        <v>376</v>
      </c>
      <c r="E12" s="131">
        <v>0</v>
      </c>
      <c r="F12" s="131">
        <v>376</v>
      </c>
      <c r="G12" s="131">
        <v>0</v>
      </c>
      <c r="H12" s="131">
        <v>0</v>
      </c>
      <c r="I12" s="131"/>
      <c r="J12" s="128"/>
      <c r="K12" s="129"/>
      <c r="L12" s="132"/>
    </row>
    <row r="13" spans="1:12" s="120" customFormat="1" ht="24" customHeight="1">
      <c r="A13" s="118" t="s">
        <v>410</v>
      </c>
      <c r="B13" s="118" t="s">
        <v>387</v>
      </c>
      <c r="C13" s="118" t="s">
        <v>18</v>
      </c>
      <c r="D13" s="121">
        <v>376</v>
      </c>
      <c r="E13" s="121">
        <v>0</v>
      </c>
      <c r="F13" s="121">
        <v>376</v>
      </c>
      <c r="G13" s="121">
        <v>0</v>
      </c>
      <c r="H13" s="121">
        <v>0</v>
      </c>
      <c r="I13" s="121"/>
      <c r="J13" s="167"/>
      <c r="K13" s="166"/>
      <c r="L13" s="168"/>
    </row>
    <row r="14" spans="1:12" s="120" customFormat="1" ht="24" customHeight="1">
      <c r="A14" s="118" t="s">
        <v>411</v>
      </c>
      <c r="B14" s="118" t="s">
        <v>387</v>
      </c>
      <c r="C14" s="118" t="s">
        <v>18</v>
      </c>
      <c r="D14" s="121">
        <v>376</v>
      </c>
      <c r="E14" s="121">
        <v>0</v>
      </c>
      <c r="F14" s="121">
        <v>376</v>
      </c>
      <c r="G14" s="121">
        <v>0</v>
      </c>
      <c r="H14" s="121">
        <v>0</v>
      </c>
      <c r="I14" s="121"/>
      <c r="J14" s="167"/>
      <c r="K14" s="166"/>
      <c r="L14" s="168"/>
    </row>
    <row r="15" spans="1:12" s="120" customFormat="1" ht="24" customHeight="1">
      <c r="A15" s="118" t="s">
        <v>412</v>
      </c>
      <c r="B15" s="118" t="s">
        <v>387</v>
      </c>
      <c r="C15" s="118" t="s">
        <v>413</v>
      </c>
      <c r="D15" s="121">
        <f>D14*2</f>
        <v>752</v>
      </c>
      <c r="E15" s="121">
        <v>0</v>
      </c>
      <c r="F15" s="121">
        <v>752</v>
      </c>
      <c r="G15" s="121">
        <v>0</v>
      </c>
      <c r="H15" s="121">
        <v>0</v>
      </c>
      <c r="I15" s="121"/>
      <c r="J15" s="167"/>
      <c r="K15" s="166"/>
      <c r="L15" s="168"/>
    </row>
    <row r="16" spans="1:12" ht="24.95" customHeight="1">
      <c r="A16" s="134" t="s">
        <v>372</v>
      </c>
      <c r="B16" s="134" t="s">
        <v>363</v>
      </c>
      <c r="C16" s="119" t="s">
        <v>18</v>
      </c>
      <c r="D16" s="135">
        <v>1</v>
      </c>
      <c r="E16" s="131">
        <v>0</v>
      </c>
      <c r="F16" s="131">
        <v>1</v>
      </c>
      <c r="G16" s="131">
        <v>0</v>
      </c>
      <c r="H16" s="131">
        <v>0</v>
      </c>
      <c r="I16" s="136"/>
      <c r="J16" s="137"/>
      <c r="K16" s="138"/>
      <c r="L16" s="133"/>
    </row>
    <row r="17" spans="1:12" ht="24.95" customHeight="1">
      <c r="A17" s="134" t="s">
        <v>371</v>
      </c>
      <c r="B17" s="134" t="s">
        <v>373</v>
      </c>
      <c r="C17" s="119" t="s">
        <v>18</v>
      </c>
      <c r="D17" s="135">
        <v>1</v>
      </c>
      <c r="E17" s="131">
        <v>0</v>
      </c>
      <c r="F17" s="131">
        <v>1</v>
      </c>
      <c r="G17" s="131">
        <v>0</v>
      </c>
      <c r="H17" s="131">
        <v>0</v>
      </c>
      <c r="I17" s="136"/>
      <c r="J17" s="139"/>
      <c r="K17" s="129"/>
      <c r="L17" s="132"/>
    </row>
    <row r="18" spans="1:12" ht="24.95" customHeight="1">
      <c r="A18" s="134" t="s">
        <v>371</v>
      </c>
      <c r="B18" s="134" t="s">
        <v>374</v>
      </c>
      <c r="C18" s="119" t="s">
        <v>18</v>
      </c>
      <c r="D18" s="135">
        <v>1</v>
      </c>
      <c r="E18" s="131">
        <v>0</v>
      </c>
      <c r="F18" s="131">
        <v>1</v>
      </c>
      <c r="G18" s="131">
        <v>0</v>
      </c>
      <c r="H18" s="131">
        <v>0</v>
      </c>
      <c r="I18" s="136"/>
      <c r="J18" s="139"/>
      <c r="K18" s="129"/>
      <c r="L18" s="132"/>
    </row>
    <row r="19" spans="1:12" ht="24.95" customHeight="1">
      <c r="A19" s="134" t="s">
        <v>371</v>
      </c>
      <c r="B19" s="134" t="s">
        <v>375</v>
      </c>
      <c r="C19" s="119" t="s">
        <v>18</v>
      </c>
      <c r="D19" s="135">
        <v>1</v>
      </c>
      <c r="E19" s="131">
        <v>0</v>
      </c>
      <c r="F19" s="131">
        <v>1</v>
      </c>
      <c r="G19" s="131">
        <v>0</v>
      </c>
      <c r="H19" s="131">
        <v>0</v>
      </c>
      <c r="I19" s="136"/>
      <c r="J19" s="139"/>
      <c r="K19" s="129"/>
      <c r="L19" s="132"/>
    </row>
    <row r="20" spans="1:12" ht="24.95" customHeight="1">
      <c r="A20" s="134" t="s">
        <v>371</v>
      </c>
      <c r="B20" s="134" t="s">
        <v>376</v>
      </c>
      <c r="C20" s="119" t="s">
        <v>18</v>
      </c>
      <c r="D20" s="135">
        <v>1</v>
      </c>
      <c r="E20" s="131">
        <v>0</v>
      </c>
      <c r="F20" s="131">
        <v>1</v>
      </c>
      <c r="G20" s="131">
        <v>0</v>
      </c>
      <c r="H20" s="131">
        <v>0</v>
      </c>
      <c r="I20" s="136"/>
      <c r="J20" s="139"/>
      <c r="K20" s="129"/>
      <c r="L20" s="132"/>
    </row>
    <row r="21" spans="1:12" ht="24.95" customHeight="1">
      <c r="A21" s="134" t="s">
        <v>371</v>
      </c>
      <c r="B21" s="134" t="s">
        <v>377</v>
      </c>
      <c r="C21" s="119" t="s">
        <v>18</v>
      </c>
      <c r="D21" s="135">
        <v>1</v>
      </c>
      <c r="E21" s="131">
        <v>0</v>
      </c>
      <c r="F21" s="131">
        <v>1</v>
      </c>
      <c r="G21" s="131">
        <v>0</v>
      </c>
      <c r="H21" s="131">
        <v>0</v>
      </c>
      <c r="I21" s="136"/>
      <c r="J21" s="139"/>
      <c r="K21" s="129"/>
      <c r="L21" s="132"/>
    </row>
    <row r="22" spans="1:12" ht="24.95" customHeight="1">
      <c r="A22" s="134" t="s">
        <v>371</v>
      </c>
      <c r="B22" s="134" t="s">
        <v>378</v>
      </c>
      <c r="C22" s="119" t="s">
        <v>18</v>
      </c>
      <c r="D22" s="135">
        <v>1</v>
      </c>
      <c r="E22" s="131">
        <v>0</v>
      </c>
      <c r="F22" s="131">
        <v>1</v>
      </c>
      <c r="G22" s="131">
        <v>0</v>
      </c>
      <c r="H22" s="131">
        <v>0</v>
      </c>
      <c r="I22" s="136"/>
      <c r="J22" s="139"/>
      <c r="K22" s="129"/>
      <c r="L22" s="132"/>
    </row>
    <row r="23" spans="1:12" ht="24.95" customHeight="1">
      <c r="A23" s="134" t="s">
        <v>371</v>
      </c>
      <c r="B23" s="134" t="s">
        <v>379</v>
      </c>
      <c r="C23" s="134" t="s">
        <v>18</v>
      </c>
      <c r="D23" s="140">
        <v>1</v>
      </c>
      <c r="E23" s="131">
        <v>0</v>
      </c>
      <c r="F23" s="140">
        <v>1</v>
      </c>
      <c r="G23" s="131">
        <v>0</v>
      </c>
      <c r="H23" s="131">
        <v>0</v>
      </c>
      <c r="I23" s="141"/>
      <c r="J23" s="142"/>
      <c r="K23" s="138"/>
      <c r="L23" s="143"/>
    </row>
    <row r="24" spans="1:12" ht="24.95" customHeight="1">
      <c r="A24" s="134" t="s">
        <v>404</v>
      </c>
      <c r="B24" s="134" t="s">
        <v>405</v>
      </c>
      <c r="C24" s="134" t="s">
        <v>18</v>
      </c>
      <c r="D24" s="140">
        <v>1</v>
      </c>
      <c r="E24" s="131">
        <v>0</v>
      </c>
      <c r="F24" s="140">
        <v>1</v>
      </c>
      <c r="G24" s="131">
        <v>0</v>
      </c>
      <c r="H24" s="131">
        <v>0</v>
      </c>
      <c r="I24" s="141"/>
    </row>
    <row r="25" spans="1:12" ht="24.95" customHeight="1">
      <c r="A25" s="134" t="s">
        <v>406</v>
      </c>
      <c r="B25" s="134" t="s">
        <v>388</v>
      </c>
      <c r="C25" s="134" t="s">
        <v>18</v>
      </c>
      <c r="D25" s="140">
        <v>1</v>
      </c>
      <c r="E25" s="131">
        <v>0</v>
      </c>
      <c r="F25" s="140">
        <v>1</v>
      </c>
      <c r="G25" s="131">
        <v>0</v>
      </c>
      <c r="H25" s="131">
        <v>0</v>
      </c>
      <c r="I25" s="141"/>
      <c r="J25" s="144"/>
      <c r="K25" s="138"/>
      <c r="L25" s="143"/>
    </row>
    <row r="26" spans="1:12" ht="24.95" customHeight="1">
      <c r="A26" s="134" t="s">
        <v>407</v>
      </c>
      <c r="B26" s="134" t="s">
        <v>389</v>
      </c>
      <c r="C26" s="134" t="s">
        <v>18</v>
      </c>
      <c r="D26" s="140">
        <v>1</v>
      </c>
      <c r="E26" s="131">
        <v>0</v>
      </c>
      <c r="F26" s="140">
        <v>1</v>
      </c>
      <c r="G26" s="131">
        <v>0</v>
      </c>
      <c r="H26" s="131">
        <v>0</v>
      </c>
      <c r="I26" s="141"/>
    </row>
    <row r="27" spans="1:12" ht="24.95" customHeight="1">
      <c r="A27" s="134" t="s">
        <v>407</v>
      </c>
      <c r="B27" s="134" t="s">
        <v>390</v>
      </c>
      <c r="C27" s="134" t="s">
        <v>18</v>
      </c>
      <c r="D27" s="140">
        <v>1</v>
      </c>
      <c r="E27" s="131">
        <v>0</v>
      </c>
      <c r="F27" s="140">
        <v>1</v>
      </c>
      <c r="G27" s="131">
        <v>0</v>
      </c>
      <c r="H27" s="131">
        <v>0</v>
      </c>
      <c r="I27" s="141"/>
    </row>
    <row r="28" spans="1:12" ht="24.95" customHeight="1">
      <c r="A28" s="134" t="s">
        <v>364</v>
      </c>
      <c r="B28" s="134" t="s">
        <v>365</v>
      </c>
      <c r="C28" s="134" t="s">
        <v>370</v>
      </c>
      <c r="D28" s="140">
        <f t="shared" si="0"/>
        <v>1</v>
      </c>
      <c r="E28" s="131">
        <v>0</v>
      </c>
      <c r="F28" s="140">
        <v>1</v>
      </c>
      <c r="G28" s="131">
        <v>0</v>
      </c>
      <c r="H28" s="131">
        <v>0</v>
      </c>
      <c r="I28" s="141"/>
    </row>
    <row r="29" spans="1:12" ht="24.95" customHeight="1">
      <c r="A29" s="134" t="s">
        <v>364</v>
      </c>
      <c r="B29" s="134" t="s">
        <v>366</v>
      </c>
      <c r="C29" s="134" t="s">
        <v>370</v>
      </c>
      <c r="D29" s="140">
        <f t="shared" si="0"/>
        <v>1</v>
      </c>
      <c r="E29" s="131">
        <v>0</v>
      </c>
      <c r="F29" s="140">
        <v>1</v>
      </c>
      <c r="G29" s="131">
        <v>0</v>
      </c>
      <c r="H29" s="131">
        <v>0</v>
      </c>
      <c r="I29" s="141"/>
    </row>
    <row r="30" spans="1:12" ht="24.95" customHeight="1">
      <c r="A30" s="134" t="s">
        <v>364</v>
      </c>
      <c r="B30" s="134" t="s">
        <v>367</v>
      </c>
      <c r="C30" s="134" t="s">
        <v>370</v>
      </c>
      <c r="D30" s="140">
        <f t="shared" si="0"/>
        <v>1</v>
      </c>
      <c r="E30" s="131">
        <v>0</v>
      </c>
      <c r="F30" s="140">
        <v>1</v>
      </c>
      <c r="G30" s="131">
        <v>0</v>
      </c>
      <c r="H30" s="131">
        <v>0</v>
      </c>
      <c r="I30" s="141"/>
    </row>
    <row r="31" spans="1:12" ht="24.95" customHeight="1">
      <c r="A31" s="145" t="s">
        <v>391</v>
      </c>
      <c r="B31" s="145" t="s">
        <v>392</v>
      </c>
      <c r="C31" s="145" t="s">
        <v>369</v>
      </c>
      <c r="D31" s="146">
        <f t="shared" si="0"/>
        <v>1</v>
      </c>
      <c r="E31" s="131">
        <v>0</v>
      </c>
      <c r="F31" s="146">
        <v>1</v>
      </c>
      <c r="G31" s="131">
        <v>0</v>
      </c>
      <c r="H31" s="131">
        <v>0</v>
      </c>
      <c r="I31" s="147"/>
    </row>
  </sheetData>
  <mergeCells count="7">
    <mergeCell ref="A1:I1"/>
    <mergeCell ref="E3:H3"/>
    <mergeCell ref="I3:I4"/>
    <mergeCell ref="A3:A4"/>
    <mergeCell ref="B3:B4"/>
    <mergeCell ref="C3:C4"/>
    <mergeCell ref="D3:D4"/>
  </mergeCells>
  <phoneticPr fontId="11" type="noConversion"/>
  <printOptions horizontalCentered="1"/>
  <pageMargins left="0.74803149606299213" right="0.35433070866141736" top="0.59055118110236227" bottom="0.35433070866141736" header="0.51181102362204722" footer="0.19685039370078741"/>
  <pageSetup paperSize="9" scale="6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6">
    <tabColor rgb="FFFF0000"/>
  </sheetPr>
  <dimension ref="A1:F556"/>
  <sheetViews>
    <sheetView view="pageBreakPreview" zoomScale="115" zoomScaleNormal="100" zoomScaleSheetLayoutView="115" workbookViewId="0">
      <pane ySplit="3" topLeftCell="A518" activePane="bottomLeft" state="frozen"/>
      <selection activeCell="F32" sqref="F32"/>
      <selection pane="bottomLeft" activeCell="F511" sqref="F511"/>
    </sheetView>
  </sheetViews>
  <sheetFormatPr defaultRowHeight="20.100000000000001" customHeight="1"/>
  <cols>
    <col min="1" max="1" width="10.77734375" style="8" customWidth="1"/>
    <col min="2" max="2" width="55.77734375" style="8" customWidth="1"/>
    <col min="3" max="3" width="6.77734375" style="81" customWidth="1"/>
    <col min="4" max="4" width="10.77734375" style="31" customWidth="1"/>
    <col min="5" max="5" width="4.6640625" style="7" customWidth="1"/>
    <col min="6" max="16384" width="8.88671875" style="8"/>
  </cols>
  <sheetData>
    <row r="1" spans="1:6" ht="24.95" customHeight="1">
      <c r="A1" s="5" t="s">
        <v>131</v>
      </c>
      <c r="B1" s="6"/>
      <c r="C1" s="76"/>
      <c r="D1" s="6"/>
    </row>
    <row r="2" spans="1:6" ht="30" customHeight="1">
      <c r="A2" s="9"/>
      <c r="B2" s="9"/>
      <c r="C2" s="9"/>
      <c r="D2" s="10"/>
    </row>
    <row r="3" spans="1:6" s="7" customFormat="1" ht="24.95" customHeight="1">
      <c r="A3" s="11" t="s">
        <v>231</v>
      </c>
      <c r="B3" s="12" t="s">
        <v>232</v>
      </c>
      <c r="C3" s="12" t="s">
        <v>17</v>
      </c>
      <c r="D3" s="13" t="s">
        <v>233</v>
      </c>
    </row>
    <row r="4" spans="1:6" ht="20.100000000000001" customHeight="1">
      <c r="A4" s="50" t="s">
        <v>246</v>
      </c>
      <c r="B4" s="51"/>
      <c r="C4" s="52"/>
      <c r="D4" s="53"/>
    </row>
    <row r="5" spans="1:6" ht="20.100000000000001" customHeight="1">
      <c r="A5" s="17" t="s">
        <v>132</v>
      </c>
      <c r="B5" s="1"/>
      <c r="C5" s="14"/>
      <c r="D5" s="15"/>
      <c r="E5" s="21"/>
    </row>
    <row r="6" spans="1:6" s="22" customFormat="1" ht="19.5" customHeight="1">
      <c r="A6" s="18" t="s">
        <v>133</v>
      </c>
      <c r="B6" s="19"/>
      <c r="C6" s="14" t="s">
        <v>20</v>
      </c>
      <c r="D6" s="20">
        <f>SUM(D7)</f>
        <v>1</v>
      </c>
      <c r="E6" s="21">
        <v>26</v>
      </c>
      <c r="F6" s="22" t="s">
        <v>216</v>
      </c>
    </row>
    <row r="7" spans="1:6" s="22" customFormat="1" ht="19.5" customHeight="1">
      <c r="A7" s="18"/>
      <c r="B7" s="1" t="s">
        <v>67</v>
      </c>
      <c r="C7" s="14"/>
      <c r="D7" s="20">
        <f>SUM(D8:D8)</f>
        <v>1</v>
      </c>
      <c r="E7" s="21">
        <v>26</v>
      </c>
      <c r="F7" s="22" t="s">
        <v>216</v>
      </c>
    </row>
    <row r="8" spans="1:6" s="26" customFormat="1" ht="20.100000000000001" customHeight="1">
      <c r="A8" s="23"/>
      <c r="B8" s="1" t="s">
        <v>234</v>
      </c>
      <c r="C8" s="28"/>
      <c r="D8" s="24">
        <v>1</v>
      </c>
      <c r="E8" s="25">
        <v>26</v>
      </c>
      <c r="F8" s="26" t="s">
        <v>216</v>
      </c>
    </row>
    <row r="9" spans="1:6" s="22" customFormat="1" ht="19.5" customHeight="1">
      <c r="A9" s="18" t="s">
        <v>134</v>
      </c>
      <c r="B9" s="1"/>
      <c r="C9" s="14" t="s">
        <v>20</v>
      </c>
      <c r="D9" s="20">
        <f>D10</f>
        <v>1</v>
      </c>
      <c r="E9" s="21">
        <v>27</v>
      </c>
      <c r="F9" s="22" t="s">
        <v>216</v>
      </c>
    </row>
    <row r="10" spans="1:6" s="22" customFormat="1" ht="19.5" customHeight="1">
      <c r="A10" s="18"/>
      <c r="B10" s="1" t="s">
        <v>67</v>
      </c>
      <c r="C10" s="14"/>
      <c r="D10" s="15">
        <f>D11</f>
        <v>1</v>
      </c>
      <c r="E10" s="21">
        <v>27</v>
      </c>
      <c r="F10" s="22" t="s">
        <v>216</v>
      </c>
    </row>
    <row r="11" spans="1:6" s="22" customFormat="1" ht="19.5" customHeight="1">
      <c r="A11" s="18"/>
      <c r="B11" s="1" t="s">
        <v>234</v>
      </c>
      <c r="C11" s="14"/>
      <c r="D11" s="15">
        <v>1</v>
      </c>
      <c r="E11" s="21">
        <v>27</v>
      </c>
      <c r="F11" s="22" t="s">
        <v>216</v>
      </c>
    </row>
    <row r="12" spans="1:6" s="22" customFormat="1" ht="20.100000000000001" customHeight="1">
      <c r="A12" s="18" t="s">
        <v>225</v>
      </c>
      <c r="B12" s="19"/>
      <c r="C12" s="14" t="s">
        <v>20</v>
      </c>
      <c r="D12" s="20">
        <f>SUM(D13)</f>
        <v>1</v>
      </c>
      <c r="E12" s="21">
        <v>28</v>
      </c>
      <c r="F12" s="22" t="s">
        <v>216</v>
      </c>
    </row>
    <row r="13" spans="1:6" ht="20.100000000000001" customHeight="1">
      <c r="A13" s="16"/>
      <c r="B13" s="1" t="s">
        <v>67</v>
      </c>
      <c r="C13" s="14"/>
      <c r="D13" s="15">
        <f>SUM(D14:D14)</f>
        <v>1</v>
      </c>
      <c r="E13" s="21">
        <v>28</v>
      </c>
      <c r="F13" s="22" t="s">
        <v>216</v>
      </c>
    </row>
    <row r="14" spans="1:6" s="29" customFormat="1" ht="20.100000000000001" customHeight="1">
      <c r="A14" s="27"/>
      <c r="B14" s="1" t="s">
        <v>234</v>
      </c>
      <c r="C14" s="28"/>
      <c r="D14" s="24">
        <v>1</v>
      </c>
      <c r="E14" s="25">
        <v>28</v>
      </c>
      <c r="F14" s="26" t="s">
        <v>216</v>
      </c>
    </row>
    <row r="15" spans="1:6" s="22" customFormat="1" ht="20.100000000000001" customHeight="1">
      <c r="A15" s="18" t="s">
        <v>154</v>
      </c>
      <c r="B15" s="19"/>
      <c r="C15" s="14" t="s">
        <v>20</v>
      </c>
      <c r="D15" s="20">
        <f>SUM(D16)</f>
        <v>1</v>
      </c>
      <c r="E15" s="21">
        <v>35</v>
      </c>
      <c r="F15" s="22" t="s">
        <v>216</v>
      </c>
    </row>
    <row r="16" spans="1:6" ht="20.100000000000001" customHeight="1">
      <c r="A16" s="16"/>
      <c r="B16" s="1" t="s">
        <v>67</v>
      </c>
      <c r="C16" s="14"/>
      <c r="D16" s="15">
        <f>SUM(D17:D17)</f>
        <v>1</v>
      </c>
      <c r="E16" s="21">
        <v>35</v>
      </c>
      <c r="F16" s="22" t="s">
        <v>216</v>
      </c>
    </row>
    <row r="17" spans="1:6" s="29" customFormat="1" ht="20.100000000000001" customHeight="1">
      <c r="A17" s="27"/>
      <c r="B17" s="1" t="s">
        <v>234</v>
      </c>
      <c r="C17" s="28"/>
      <c r="D17" s="24">
        <v>1</v>
      </c>
      <c r="E17" s="25">
        <v>35</v>
      </c>
      <c r="F17" s="26" t="s">
        <v>216</v>
      </c>
    </row>
    <row r="18" spans="1:6" s="22" customFormat="1" ht="20.100000000000001" customHeight="1">
      <c r="A18" s="18" t="s">
        <v>155</v>
      </c>
      <c r="B18" s="19"/>
      <c r="C18" s="14" t="s">
        <v>20</v>
      </c>
      <c r="D18" s="20">
        <f>SUM(D19)</f>
        <v>1</v>
      </c>
      <c r="E18" s="21">
        <v>36</v>
      </c>
      <c r="F18" s="22" t="s">
        <v>216</v>
      </c>
    </row>
    <row r="19" spans="1:6" s="29" customFormat="1" ht="20.100000000000001" customHeight="1">
      <c r="A19" s="27"/>
      <c r="B19" s="1" t="s">
        <v>67</v>
      </c>
      <c r="C19" s="28"/>
      <c r="D19" s="24">
        <f>SUM(D20:D20)</f>
        <v>1</v>
      </c>
      <c r="E19" s="25">
        <v>36</v>
      </c>
      <c r="F19" s="26" t="s">
        <v>216</v>
      </c>
    </row>
    <row r="20" spans="1:6" s="29" customFormat="1" ht="20.100000000000001" customHeight="1">
      <c r="A20" s="27"/>
      <c r="B20" s="1" t="s">
        <v>234</v>
      </c>
      <c r="C20" s="28"/>
      <c r="D20" s="24">
        <v>1</v>
      </c>
      <c r="E20" s="25">
        <v>36</v>
      </c>
      <c r="F20" s="26" t="s">
        <v>216</v>
      </c>
    </row>
    <row r="21" spans="1:6" s="22" customFormat="1" ht="20.100000000000001" customHeight="1">
      <c r="A21" s="18" t="s">
        <v>23</v>
      </c>
      <c r="B21" s="19"/>
      <c r="C21" s="14" t="s">
        <v>20</v>
      </c>
      <c r="D21" s="20">
        <f>SUM(D22)</f>
        <v>1</v>
      </c>
      <c r="E21" s="21">
        <v>40</v>
      </c>
      <c r="F21" s="22" t="s">
        <v>216</v>
      </c>
    </row>
    <row r="22" spans="1:6" ht="20.100000000000001" customHeight="1">
      <c r="A22" s="16"/>
      <c r="B22" s="1" t="s">
        <v>67</v>
      </c>
      <c r="C22" s="14"/>
      <c r="D22" s="15">
        <f>SUM(D23:D23)</f>
        <v>1</v>
      </c>
      <c r="E22" s="21">
        <v>40</v>
      </c>
      <c r="F22" s="22" t="s">
        <v>216</v>
      </c>
    </row>
    <row r="23" spans="1:6" s="29" customFormat="1" ht="20.100000000000001" customHeight="1">
      <c r="A23" s="27"/>
      <c r="B23" s="1" t="s">
        <v>234</v>
      </c>
      <c r="C23" s="28"/>
      <c r="D23" s="24">
        <v>1</v>
      </c>
      <c r="E23" s="25">
        <v>40</v>
      </c>
      <c r="F23" s="26" t="s">
        <v>216</v>
      </c>
    </row>
    <row r="24" spans="1:6" ht="20.100000000000001" customHeight="1">
      <c r="A24" s="18" t="s">
        <v>68</v>
      </c>
      <c r="B24" s="1"/>
      <c r="C24" s="14" t="s">
        <v>20</v>
      </c>
      <c r="D24" s="20">
        <f>D25</f>
        <v>1</v>
      </c>
      <c r="E24" s="7">
        <v>39</v>
      </c>
      <c r="F24" s="22" t="s">
        <v>216</v>
      </c>
    </row>
    <row r="25" spans="1:6" s="22" customFormat="1" ht="19.5" customHeight="1">
      <c r="A25" s="18"/>
      <c r="B25" s="1" t="s">
        <v>67</v>
      </c>
      <c r="C25" s="14"/>
      <c r="D25" s="15">
        <f>D26</f>
        <v>1</v>
      </c>
      <c r="E25" s="7">
        <v>39</v>
      </c>
      <c r="F25" s="22" t="s">
        <v>216</v>
      </c>
    </row>
    <row r="26" spans="1:6" s="22" customFormat="1" ht="19.5" customHeight="1">
      <c r="A26" s="18"/>
      <c r="B26" s="1" t="s">
        <v>234</v>
      </c>
      <c r="C26" s="14"/>
      <c r="D26" s="15">
        <v>1</v>
      </c>
      <c r="E26" s="7">
        <v>39</v>
      </c>
      <c r="F26" s="22" t="s">
        <v>216</v>
      </c>
    </row>
    <row r="27" spans="1:6" s="22" customFormat="1" ht="20.100000000000001" customHeight="1">
      <c r="A27" s="18" t="s">
        <v>24</v>
      </c>
      <c r="B27" s="19"/>
      <c r="C27" s="14" t="s">
        <v>18</v>
      </c>
      <c r="D27" s="75">
        <f>SUM(D28)</f>
        <v>1</v>
      </c>
      <c r="E27" s="21">
        <v>38</v>
      </c>
      <c r="F27" s="22" t="s">
        <v>216</v>
      </c>
    </row>
    <row r="28" spans="1:6" ht="20.100000000000001" customHeight="1">
      <c r="A28" s="16"/>
      <c r="B28" s="1" t="s">
        <v>67</v>
      </c>
      <c r="C28" s="14"/>
      <c r="D28" s="32">
        <f>SUM(D29:D29)</f>
        <v>1</v>
      </c>
      <c r="E28" s="21">
        <v>38</v>
      </c>
      <c r="F28" s="22" t="s">
        <v>216</v>
      </c>
    </row>
    <row r="29" spans="1:6" s="29" customFormat="1" ht="20.100000000000001" customHeight="1">
      <c r="A29" s="27"/>
      <c r="B29" s="1" t="s">
        <v>234</v>
      </c>
      <c r="C29" s="28"/>
      <c r="D29" s="24">
        <v>1</v>
      </c>
      <c r="E29" s="25">
        <v>38</v>
      </c>
      <c r="F29" s="26" t="s">
        <v>216</v>
      </c>
    </row>
    <row r="30" spans="1:6" s="22" customFormat="1" ht="20.100000000000001" customHeight="1">
      <c r="A30" s="18" t="s">
        <v>25</v>
      </c>
      <c r="B30" s="19"/>
      <c r="C30" s="14" t="s">
        <v>18</v>
      </c>
      <c r="D30" s="75">
        <f>SUM(D31)</f>
        <v>1</v>
      </c>
      <c r="E30" s="21">
        <v>49</v>
      </c>
      <c r="F30" s="22" t="s">
        <v>216</v>
      </c>
    </row>
    <row r="31" spans="1:6" ht="20.100000000000001" customHeight="1">
      <c r="A31" s="16"/>
      <c r="B31" s="1" t="s">
        <v>67</v>
      </c>
      <c r="C31" s="14"/>
      <c r="D31" s="32">
        <f>SUM(D32:D32)</f>
        <v>1</v>
      </c>
      <c r="E31" s="21">
        <v>49</v>
      </c>
      <c r="F31" s="22" t="s">
        <v>216</v>
      </c>
    </row>
    <row r="32" spans="1:6" s="29" customFormat="1" ht="20.100000000000001" customHeight="1">
      <c r="A32" s="27"/>
      <c r="B32" s="1" t="s">
        <v>234</v>
      </c>
      <c r="C32" s="28"/>
      <c r="D32" s="24">
        <v>1</v>
      </c>
      <c r="E32" s="25">
        <v>49</v>
      </c>
      <c r="F32" s="26" t="s">
        <v>216</v>
      </c>
    </row>
    <row r="33" spans="1:6" ht="20.100000000000001" customHeight="1">
      <c r="A33" s="18" t="s">
        <v>26</v>
      </c>
      <c r="B33" s="1"/>
      <c r="C33" s="14" t="s">
        <v>18</v>
      </c>
      <c r="D33" s="20">
        <f>D34</f>
        <v>1</v>
      </c>
      <c r="E33" s="7">
        <v>48</v>
      </c>
      <c r="F33" s="22" t="s">
        <v>216</v>
      </c>
    </row>
    <row r="34" spans="1:6" ht="20.100000000000001" customHeight="1">
      <c r="A34" s="16"/>
      <c r="B34" s="1" t="s">
        <v>67</v>
      </c>
      <c r="C34" s="14"/>
      <c r="D34" s="15">
        <f>D35</f>
        <v>1</v>
      </c>
      <c r="E34" s="7">
        <v>48</v>
      </c>
      <c r="F34" s="22" t="s">
        <v>216</v>
      </c>
    </row>
    <row r="35" spans="1:6" ht="20.100000000000001" customHeight="1">
      <c r="A35" s="16"/>
      <c r="B35" s="1" t="s">
        <v>234</v>
      </c>
      <c r="C35" s="14"/>
      <c r="D35" s="15">
        <v>1</v>
      </c>
      <c r="E35" s="7">
        <v>48</v>
      </c>
      <c r="F35" s="22" t="s">
        <v>216</v>
      </c>
    </row>
    <row r="36" spans="1:6" ht="20.100000000000001" customHeight="1">
      <c r="A36" s="18" t="s">
        <v>27</v>
      </c>
      <c r="B36" s="1"/>
      <c r="C36" s="14" t="s">
        <v>18</v>
      </c>
      <c r="D36" s="20">
        <f>D37</f>
        <v>1</v>
      </c>
      <c r="E36" s="7">
        <v>47</v>
      </c>
      <c r="F36" s="22" t="s">
        <v>216</v>
      </c>
    </row>
    <row r="37" spans="1:6" ht="20.100000000000001" customHeight="1">
      <c r="A37" s="16"/>
      <c r="B37" s="1" t="s">
        <v>67</v>
      </c>
      <c r="C37" s="14"/>
      <c r="D37" s="15">
        <f>D38</f>
        <v>1</v>
      </c>
      <c r="E37" s="7">
        <v>47</v>
      </c>
      <c r="F37" s="22" t="s">
        <v>216</v>
      </c>
    </row>
    <row r="38" spans="1:6" ht="20.100000000000001" customHeight="1">
      <c r="A38" s="16"/>
      <c r="B38" s="1" t="s">
        <v>234</v>
      </c>
      <c r="C38" s="14"/>
      <c r="D38" s="15">
        <v>1</v>
      </c>
      <c r="E38" s="7">
        <v>47</v>
      </c>
      <c r="F38" s="22" t="s">
        <v>216</v>
      </c>
    </row>
    <row r="39" spans="1:6" s="22" customFormat="1" ht="20.100000000000001" customHeight="1">
      <c r="A39" s="18" t="s">
        <v>28</v>
      </c>
      <c r="B39" s="19"/>
      <c r="C39" s="14" t="s">
        <v>18</v>
      </c>
      <c r="D39" s="20">
        <f>SUM(D40)</f>
        <v>1</v>
      </c>
      <c r="E39" s="21">
        <v>52</v>
      </c>
      <c r="F39" s="22" t="s">
        <v>216</v>
      </c>
    </row>
    <row r="40" spans="1:6" ht="20.100000000000001" customHeight="1">
      <c r="A40" s="16"/>
      <c r="B40" s="1" t="s">
        <v>67</v>
      </c>
      <c r="C40" s="14"/>
      <c r="D40" s="15">
        <f>SUM(D41:D41)</f>
        <v>1</v>
      </c>
      <c r="E40" s="21">
        <v>52</v>
      </c>
      <c r="F40" s="22" t="s">
        <v>216</v>
      </c>
    </row>
    <row r="41" spans="1:6" s="29" customFormat="1" ht="20.100000000000001" customHeight="1">
      <c r="A41" s="27"/>
      <c r="B41" s="1" t="s">
        <v>234</v>
      </c>
      <c r="C41" s="28"/>
      <c r="D41" s="24">
        <v>1</v>
      </c>
      <c r="E41" s="25">
        <v>52</v>
      </c>
      <c r="F41" s="26" t="s">
        <v>216</v>
      </c>
    </row>
    <row r="42" spans="1:6" ht="20.100000000000001" customHeight="1">
      <c r="A42" s="17" t="s">
        <v>237</v>
      </c>
      <c r="B42" s="1"/>
      <c r="C42" s="14"/>
      <c r="D42" s="15">
        <f>SUM(D94)</f>
        <v>6074</v>
      </c>
      <c r="E42" s="21"/>
      <c r="F42" s="22"/>
    </row>
    <row r="43" spans="1:6" s="22" customFormat="1" ht="19.5" customHeight="1">
      <c r="A43" s="18" t="s">
        <v>133</v>
      </c>
      <c r="B43" s="19"/>
      <c r="C43" s="14" t="s">
        <v>20</v>
      </c>
      <c r="D43" s="20">
        <f>SUM(D44)</f>
        <v>60</v>
      </c>
      <c r="E43" s="21">
        <v>26</v>
      </c>
      <c r="F43" s="22" t="s">
        <v>213</v>
      </c>
    </row>
    <row r="44" spans="1:6" ht="20.100000000000001" customHeight="1">
      <c r="A44" s="16"/>
      <c r="B44" s="19" t="s">
        <v>29</v>
      </c>
      <c r="C44" s="14"/>
      <c r="D44" s="15">
        <f>SUM(D45:D58)</f>
        <v>60</v>
      </c>
      <c r="E44" s="21">
        <v>26</v>
      </c>
      <c r="F44" s="22" t="s">
        <v>213</v>
      </c>
    </row>
    <row r="45" spans="1:6" ht="20.100000000000001" customHeight="1">
      <c r="A45" s="16"/>
      <c r="B45" s="84" t="s">
        <v>247</v>
      </c>
      <c r="C45" s="14"/>
      <c r="D45" s="54">
        <v>4</v>
      </c>
      <c r="E45" s="21">
        <v>26</v>
      </c>
      <c r="F45" s="22" t="s">
        <v>213</v>
      </c>
    </row>
    <row r="46" spans="1:6" ht="20.100000000000001" customHeight="1">
      <c r="A46" s="16"/>
      <c r="B46" s="84" t="s">
        <v>248</v>
      </c>
      <c r="C46" s="14"/>
      <c r="D46" s="54">
        <v>4</v>
      </c>
      <c r="E46" s="21">
        <v>26</v>
      </c>
      <c r="F46" s="22" t="s">
        <v>213</v>
      </c>
    </row>
    <row r="47" spans="1:6" ht="20.100000000000001" customHeight="1">
      <c r="A47" s="16"/>
      <c r="B47" s="84" t="s">
        <v>249</v>
      </c>
      <c r="C47" s="14"/>
      <c r="D47" s="54">
        <v>4</v>
      </c>
      <c r="E47" s="21">
        <v>26</v>
      </c>
      <c r="F47" s="22" t="s">
        <v>213</v>
      </c>
    </row>
    <row r="48" spans="1:6" ht="20.100000000000001" customHeight="1">
      <c r="A48" s="16"/>
      <c r="B48" s="85" t="s">
        <v>250</v>
      </c>
      <c r="C48" s="14"/>
      <c r="D48" s="54">
        <v>6</v>
      </c>
      <c r="E48" s="21">
        <v>26</v>
      </c>
      <c r="F48" s="22" t="s">
        <v>213</v>
      </c>
    </row>
    <row r="49" spans="1:6" ht="20.100000000000001" customHeight="1">
      <c r="A49" s="16"/>
      <c r="B49" s="85" t="s">
        <v>251</v>
      </c>
      <c r="C49" s="14"/>
      <c r="D49" s="54">
        <v>4</v>
      </c>
      <c r="E49" s="21">
        <v>26</v>
      </c>
      <c r="F49" s="22" t="s">
        <v>213</v>
      </c>
    </row>
    <row r="50" spans="1:6" ht="20.100000000000001" customHeight="1">
      <c r="A50" s="16"/>
      <c r="B50" s="85" t="s">
        <v>252</v>
      </c>
      <c r="C50" s="14"/>
      <c r="D50" s="54">
        <v>2</v>
      </c>
      <c r="E50" s="21">
        <v>26</v>
      </c>
      <c r="F50" s="22" t="s">
        <v>213</v>
      </c>
    </row>
    <row r="51" spans="1:6" ht="20.100000000000001" customHeight="1">
      <c r="A51" s="16"/>
      <c r="B51" s="85" t="s">
        <v>253</v>
      </c>
      <c r="C51" s="14"/>
      <c r="D51" s="54">
        <v>3</v>
      </c>
      <c r="E51" s="21">
        <v>26</v>
      </c>
      <c r="F51" s="22" t="s">
        <v>213</v>
      </c>
    </row>
    <row r="52" spans="1:6" ht="20.100000000000001" customHeight="1">
      <c r="A52" s="16"/>
      <c r="B52" s="85" t="s">
        <v>254</v>
      </c>
      <c r="C52" s="14"/>
      <c r="D52" s="54">
        <v>4</v>
      </c>
      <c r="E52" s="21">
        <v>26</v>
      </c>
      <c r="F52" s="22" t="s">
        <v>213</v>
      </c>
    </row>
    <row r="53" spans="1:6" ht="20.100000000000001" customHeight="1">
      <c r="A53" s="16"/>
      <c r="B53" s="86" t="s">
        <v>255</v>
      </c>
      <c r="C53" s="14"/>
      <c r="D53" s="54">
        <v>4</v>
      </c>
      <c r="E53" s="21">
        <v>26</v>
      </c>
      <c r="F53" s="22" t="s">
        <v>213</v>
      </c>
    </row>
    <row r="54" spans="1:6" ht="20.100000000000001" customHeight="1">
      <c r="A54" s="16"/>
      <c r="B54" s="85" t="s">
        <v>10</v>
      </c>
      <c r="C54" s="14"/>
      <c r="D54" s="54">
        <v>3</v>
      </c>
      <c r="E54" s="21">
        <v>26</v>
      </c>
      <c r="F54" s="22" t="s">
        <v>213</v>
      </c>
    </row>
    <row r="55" spans="1:6" ht="20.100000000000001" customHeight="1">
      <c r="A55" s="16"/>
      <c r="B55" s="87" t="s">
        <v>256</v>
      </c>
      <c r="C55" s="14"/>
      <c r="D55" s="54">
        <v>4</v>
      </c>
      <c r="E55" s="21">
        <v>26</v>
      </c>
      <c r="F55" s="22" t="s">
        <v>213</v>
      </c>
    </row>
    <row r="56" spans="1:6" ht="20.100000000000001" customHeight="1">
      <c r="A56" s="16"/>
      <c r="B56" s="84" t="s">
        <v>11</v>
      </c>
      <c r="C56" s="14"/>
      <c r="D56" s="54">
        <v>4</v>
      </c>
      <c r="E56" s="21">
        <v>26</v>
      </c>
      <c r="F56" s="22" t="s">
        <v>213</v>
      </c>
    </row>
    <row r="57" spans="1:6" ht="20.100000000000001" customHeight="1">
      <c r="A57" s="16"/>
      <c r="B57" s="84" t="s">
        <v>12</v>
      </c>
      <c r="C57" s="14"/>
      <c r="D57" s="54">
        <v>8</v>
      </c>
      <c r="E57" s="21">
        <v>26</v>
      </c>
      <c r="F57" s="22" t="s">
        <v>213</v>
      </c>
    </row>
    <row r="58" spans="1:6" ht="20.100000000000001" customHeight="1">
      <c r="A58" s="16"/>
      <c r="B58" s="84" t="s">
        <v>257</v>
      </c>
      <c r="C58" s="14"/>
      <c r="D58" s="54">
        <v>6</v>
      </c>
      <c r="E58" s="21">
        <v>26</v>
      </c>
      <c r="F58" s="22" t="s">
        <v>213</v>
      </c>
    </row>
    <row r="59" spans="1:6" ht="20.100000000000001" customHeight="1">
      <c r="A59" s="18" t="s">
        <v>135</v>
      </c>
      <c r="B59" s="19"/>
      <c r="C59" s="14" t="s">
        <v>20</v>
      </c>
      <c r="D59" s="20">
        <f>SUM(D60)</f>
        <v>29</v>
      </c>
      <c r="E59" s="21">
        <v>28</v>
      </c>
      <c r="F59" s="22" t="s">
        <v>213</v>
      </c>
    </row>
    <row r="60" spans="1:6" ht="20.100000000000001" customHeight="1">
      <c r="A60" s="16"/>
      <c r="B60" s="19" t="s">
        <v>215</v>
      </c>
      <c r="C60" s="14"/>
      <c r="D60" s="20">
        <f>SUM(D61:D66)</f>
        <v>29</v>
      </c>
      <c r="E60" s="21">
        <v>28</v>
      </c>
      <c r="F60" s="22" t="s">
        <v>213</v>
      </c>
    </row>
    <row r="61" spans="1:6" ht="20.100000000000001" customHeight="1">
      <c r="A61" s="16"/>
      <c r="B61" s="83" t="s">
        <v>258</v>
      </c>
      <c r="C61" s="14"/>
      <c r="D61" s="54">
        <v>5</v>
      </c>
      <c r="E61" s="21">
        <v>28</v>
      </c>
      <c r="F61" s="22" t="s">
        <v>213</v>
      </c>
    </row>
    <row r="62" spans="1:6" ht="20.100000000000001" customHeight="1">
      <c r="A62" s="16"/>
      <c r="B62" s="83" t="s">
        <v>259</v>
      </c>
      <c r="C62" s="14"/>
      <c r="D62" s="54">
        <v>4</v>
      </c>
      <c r="E62" s="21">
        <v>28</v>
      </c>
      <c r="F62" s="22" t="s">
        <v>213</v>
      </c>
    </row>
    <row r="63" spans="1:6" ht="20.100000000000001" customHeight="1">
      <c r="A63" s="16"/>
      <c r="B63" s="83" t="s">
        <v>260</v>
      </c>
      <c r="C63" s="14"/>
      <c r="D63" s="54">
        <v>5</v>
      </c>
      <c r="E63" s="21">
        <v>28</v>
      </c>
      <c r="F63" s="22" t="s">
        <v>213</v>
      </c>
    </row>
    <row r="64" spans="1:6" ht="20.100000000000001" customHeight="1">
      <c r="A64" s="16"/>
      <c r="B64" s="83" t="s">
        <v>261</v>
      </c>
      <c r="C64" s="14"/>
      <c r="D64" s="54">
        <v>6</v>
      </c>
      <c r="E64" s="21">
        <v>28</v>
      </c>
      <c r="F64" s="22" t="s">
        <v>213</v>
      </c>
    </row>
    <row r="65" spans="1:6" ht="20.100000000000001" customHeight="1">
      <c r="A65" s="16"/>
      <c r="B65" s="83" t="s">
        <v>262</v>
      </c>
      <c r="C65" s="14"/>
      <c r="D65" s="54">
        <v>5</v>
      </c>
      <c r="E65" s="21">
        <v>28</v>
      </c>
      <c r="F65" s="22" t="s">
        <v>213</v>
      </c>
    </row>
    <row r="66" spans="1:6" ht="20.100000000000001" customHeight="1">
      <c r="A66" s="16"/>
      <c r="B66" s="83" t="s">
        <v>263</v>
      </c>
      <c r="C66" s="14"/>
      <c r="D66" s="54">
        <v>4</v>
      </c>
      <c r="E66" s="21">
        <v>28</v>
      </c>
      <c r="F66" s="22" t="s">
        <v>213</v>
      </c>
    </row>
    <row r="67" spans="1:6" ht="20.100000000000001" customHeight="1">
      <c r="A67" s="18" t="s">
        <v>30</v>
      </c>
      <c r="B67" s="19"/>
      <c r="C67" s="14" t="s">
        <v>20</v>
      </c>
      <c r="D67" s="20">
        <f>SUM(D68)</f>
        <v>76</v>
      </c>
      <c r="E67" s="21">
        <v>33</v>
      </c>
      <c r="F67" s="22" t="s">
        <v>213</v>
      </c>
    </row>
    <row r="68" spans="1:6" ht="20.100000000000001" customHeight="1">
      <c r="A68" s="18"/>
      <c r="B68" s="19" t="s">
        <v>215</v>
      </c>
      <c r="C68" s="14"/>
      <c r="D68" s="20">
        <f>SUM(D69:D74)</f>
        <v>76</v>
      </c>
      <c r="E68" s="21">
        <v>33</v>
      </c>
      <c r="F68" s="22" t="s">
        <v>213</v>
      </c>
    </row>
    <row r="69" spans="1:6" ht="20.100000000000001" customHeight="1">
      <c r="A69" s="16"/>
      <c r="B69" s="83" t="s">
        <v>264</v>
      </c>
      <c r="C69" s="14"/>
      <c r="D69" s="15">
        <v>16</v>
      </c>
      <c r="E69" s="21">
        <v>33</v>
      </c>
      <c r="F69" s="22" t="s">
        <v>213</v>
      </c>
    </row>
    <row r="70" spans="1:6" ht="20.100000000000001" customHeight="1">
      <c r="A70" s="16"/>
      <c r="B70" s="83" t="s">
        <v>265</v>
      </c>
      <c r="C70" s="14"/>
      <c r="D70" s="15">
        <v>9</v>
      </c>
      <c r="E70" s="21">
        <v>33</v>
      </c>
      <c r="F70" s="22" t="s">
        <v>213</v>
      </c>
    </row>
    <row r="71" spans="1:6" s="26" customFormat="1" ht="20.100000000000001" customHeight="1">
      <c r="A71" s="16"/>
      <c r="B71" s="83" t="s">
        <v>266</v>
      </c>
      <c r="C71" s="14"/>
      <c r="D71" s="15">
        <v>12</v>
      </c>
      <c r="E71" s="21">
        <v>33</v>
      </c>
      <c r="F71" s="22" t="s">
        <v>213</v>
      </c>
    </row>
    <row r="72" spans="1:6" s="22" customFormat="1" ht="20.100000000000001" customHeight="1">
      <c r="A72" s="16"/>
      <c r="B72" s="83" t="s">
        <v>267</v>
      </c>
      <c r="C72" s="14"/>
      <c r="D72" s="15">
        <v>19</v>
      </c>
      <c r="E72" s="21">
        <v>33</v>
      </c>
      <c r="F72" s="22" t="s">
        <v>213</v>
      </c>
    </row>
    <row r="73" spans="1:6" ht="20.100000000000001" customHeight="1">
      <c r="A73" s="16"/>
      <c r="B73" s="83" t="s">
        <v>268</v>
      </c>
      <c r="C73" s="55"/>
      <c r="D73" s="54">
        <v>11</v>
      </c>
      <c r="E73" s="21">
        <v>33</v>
      </c>
      <c r="F73" s="22" t="s">
        <v>213</v>
      </c>
    </row>
    <row r="74" spans="1:6" ht="20.100000000000001" customHeight="1">
      <c r="A74" s="16"/>
      <c r="B74" s="83" t="s">
        <v>269</v>
      </c>
      <c r="C74" s="77"/>
      <c r="D74" s="15">
        <v>9</v>
      </c>
      <c r="E74" s="21">
        <v>33</v>
      </c>
      <c r="F74" s="22" t="s">
        <v>213</v>
      </c>
    </row>
    <row r="75" spans="1:6" ht="20.100000000000001" customHeight="1">
      <c r="A75" s="18" t="s">
        <v>31</v>
      </c>
      <c r="B75" s="19"/>
      <c r="C75" s="77" t="s">
        <v>20</v>
      </c>
      <c r="D75" s="20">
        <f>SUM(D76)</f>
        <v>164</v>
      </c>
      <c r="E75" s="21">
        <v>34</v>
      </c>
      <c r="F75" s="22" t="s">
        <v>213</v>
      </c>
    </row>
    <row r="76" spans="1:6" ht="20.100000000000001" customHeight="1">
      <c r="A76" s="16"/>
      <c r="B76" s="1" t="s">
        <v>217</v>
      </c>
      <c r="C76" s="77"/>
      <c r="D76" s="15">
        <f>SUM(D77:D90)</f>
        <v>164</v>
      </c>
      <c r="E76" s="21">
        <v>34</v>
      </c>
      <c r="F76" s="22" t="s">
        <v>213</v>
      </c>
    </row>
    <row r="77" spans="1:6" ht="20.100000000000001" customHeight="1">
      <c r="A77" s="16"/>
      <c r="B77" s="84" t="s">
        <v>270</v>
      </c>
      <c r="C77" s="77"/>
      <c r="D77" s="56">
        <v>10</v>
      </c>
      <c r="E77" s="21">
        <v>34</v>
      </c>
      <c r="F77" s="22" t="s">
        <v>213</v>
      </c>
    </row>
    <row r="78" spans="1:6" s="22" customFormat="1" ht="20.100000000000001" customHeight="1">
      <c r="A78" s="16"/>
      <c r="B78" s="84" t="s">
        <v>271</v>
      </c>
      <c r="C78" s="77"/>
      <c r="D78" s="54">
        <v>12</v>
      </c>
      <c r="E78" s="21">
        <v>34</v>
      </c>
      <c r="F78" s="22" t="s">
        <v>213</v>
      </c>
    </row>
    <row r="79" spans="1:6" ht="20.100000000000001" customHeight="1">
      <c r="A79" s="16"/>
      <c r="B79" s="84" t="s">
        <v>272</v>
      </c>
      <c r="C79" s="77"/>
      <c r="D79" s="54">
        <v>10</v>
      </c>
      <c r="E79" s="21">
        <v>34</v>
      </c>
      <c r="F79" s="22" t="s">
        <v>213</v>
      </c>
    </row>
    <row r="80" spans="1:6" ht="20.100000000000001" customHeight="1">
      <c r="A80" s="16"/>
      <c r="B80" s="85" t="s">
        <v>273</v>
      </c>
      <c r="C80" s="77"/>
      <c r="D80" s="54">
        <v>22</v>
      </c>
      <c r="E80" s="21">
        <v>34</v>
      </c>
      <c r="F80" s="22" t="s">
        <v>213</v>
      </c>
    </row>
    <row r="81" spans="1:6" ht="20.100000000000001" customHeight="1">
      <c r="A81" s="16"/>
      <c r="B81" s="85" t="s">
        <v>274</v>
      </c>
      <c r="C81" s="77"/>
      <c r="D81" s="54">
        <v>10</v>
      </c>
      <c r="E81" s="21">
        <v>34</v>
      </c>
      <c r="F81" s="22" t="s">
        <v>213</v>
      </c>
    </row>
    <row r="82" spans="1:6" ht="20.100000000000001" customHeight="1">
      <c r="A82" s="16"/>
      <c r="B82" s="85" t="s">
        <v>275</v>
      </c>
      <c r="C82" s="77"/>
      <c r="D82" s="54">
        <v>1</v>
      </c>
      <c r="E82" s="21">
        <v>34</v>
      </c>
      <c r="F82" s="22" t="s">
        <v>213</v>
      </c>
    </row>
    <row r="83" spans="1:6" ht="20.100000000000001" customHeight="1">
      <c r="A83" s="16"/>
      <c r="B83" s="85" t="s">
        <v>276</v>
      </c>
      <c r="C83" s="77"/>
      <c r="D83" s="54">
        <v>9</v>
      </c>
      <c r="E83" s="21">
        <v>34</v>
      </c>
      <c r="F83" s="22" t="s">
        <v>213</v>
      </c>
    </row>
    <row r="84" spans="1:6" ht="20.100000000000001" customHeight="1">
      <c r="A84" s="16"/>
      <c r="B84" s="85" t="s">
        <v>277</v>
      </c>
      <c r="C84" s="77"/>
      <c r="D84" s="54">
        <v>12</v>
      </c>
      <c r="E84" s="21">
        <v>34</v>
      </c>
      <c r="F84" s="22" t="s">
        <v>213</v>
      </c>
    </row>
    <row r="85" spans="1:6" ht="20.100000000000001" customHeight="1">
      <c r="A85" s="16"/>
      <c r="B85" s="86" t="s">
        <v>278</v>
      </c>
      <c r="C85" s="77"/>
      <c r="D85" s="54">
        <v>10</v>
      </c>
      <c r="E85" s="21">
        <v>34</v>
      </c>
      <c r="F85" s="22" t="s">
        <v>213</v>
      </c>
    </row>
    <row r="86" spans="1:6" ht="20.100000000000001" customHeight="1">
      <c r="A86" s="16"/>
      <c r="B86" s="85" t="s">
        <v>279</v>
      </c>
      <c r="C86" s="77"/>
      <c r="D86" s="54">
        <v>8</v>
      </c>
      <c r="E86" s="21">
        <v>34</v>
      </c>
      <c r="F86" s="22" t="s">
        <v>213</v>
      </c>
    </row>
    <row r="87" spans="1:6" ht="20.100000000000001" customHeight="1">
      <c r="A87" s="16"/>
      <c r="B87" s="87" t="s">
        <v>280</v>
      </c>
      <c r="C87" s="77"/>
      <c r="D87" s="54">
        <v>9</v>
      </c>
      <c r="E87" s="21">
        <v>34</v>
      </c>
      <c r="F87" s="22" t="s">
        <v>213</v>
      </c>
    </row>
    <row r="88" spans="1:6" ht="20.100000000000001" customHeight="1">
      <c r="A88" s="16"/>
      <c r="B88" s="84" t="s">
        <v>86</v>
      </c>
      <c r="C88" s="77"/>
      <c r="D88" s="54">
        <v>9</v>
      </c>
      <c r="E88" s="21">
        <v>34</v>
      </c>
      <c r="F88" s="22" t="s">
        <v>213</v>
      </c>
    </row>
    <row r="89" spans="1:6" ht="20.100000000000001" customHeight="1">
      <c r="A89" s="16"/>
      <c r="B89" s="84" t="s">
        <v>87</v>
      </c>
      <c r="C89" s="77"/>
      <c r="D89" s="54">
        <v>25</v>
      </c>
      <c r="E89" s="21">
        <v>34</v>
      </c>
      <c r="F89" s="22" t="s">
        <v>213</v>
      </c>
    </row>
    <row r="90" spans="1:6" ht="20.100000000000001" customHeight="1">
      <c r="A90" s="16"/>
      <c r="B90" s="84" t="s">
        <v>281</v>
      </c>
      <c r="C90" s="77"/>
      <c r="D90" s="54">
        <v>17</v>
      </c>
      <c r="E90" s="21">
        <v>34</v>
      </c>
      <c r="F90" s="22" t="s">
        <v>213</v>
      </c>
    </row>
    <row r="91" spans="1:6" ht="20.100000000000001" customHeight="1">
      <c r="A91" s="18" t="s">
        <v>136</v>
      </c>
      <c r="B91" s="19"/>
      <c r="C91" s="77" t="s">
        <v>20</v>
      </c>
      <c r="D91" s="20">
        <f>SUM(D92)</f>
        <v>1</v>
      </c>
      <c r="E91" s="21">
        <v>37</v>
      </c>
      <c r="F91" s="22" t="s">
        <v>213</v>
      </c>
    </row>
    <row r="92" spans="1:6" ht="20.100000000000001" customHeight="1">
      <c r="A92" s="16"/>
      <c r="B92" s="1" t="s">
        <v>137</v>
      </c>
      <c r="C92" s="77"/>
      <c r="D92" s="15">
        <f>SUM(D93)</f>
        <v>1</v>
      </c>
      <c r="E92" s="21">
        <v>37</v>
      </c>
      <c r="F92" s="22" t="s">
        <v>213</v>
      </c>
    </row>
    <row r="93" spans="1:6" ht="20.100000000000001" customHeight="1">
      <c r="A93" s="16"/>
      <c r="B93" s="1" t="s">
        <v>9</v>
      </c>
      <c r="C93" s="77"/>
      <c r="D93" s="15">
        <v>1</v>
      </c>
      <c r="E93" s="21">
        <v>37</v>
      </c>
      <c r="F93" s="22" t="s">
        <v>213</v>
      </c>
    </row>
    <row r="94" spans="1:6" ht="20.100000000000001" customHeight="1">
      <c r="A94" s="18" t="s">
        <v>32</v>
      </c>
      <c r="B94" s="19"/>
      <c r="C94" s="77" t="s">
        <v>19</v>
      </c>
      <c r="D94" s="20">
        <f>SUM(D95)</f>
        <v>6074</v>
      </c>
      <c r="E94" s="21">
        <v>13</v>
      </c>
      <c r="F94" s="22" t="s">
        <v>213</v>
      </c>
    </row>
    <row r="95" spans="1:6" ht="20.100000000000001" customHeight="1">
      <c r="A95" s="18"/>
      <c r="B95" s="1" t="s">
        <v>215</v>
      </c>
      <c r="C95" s="77"/>
      <c r="D95" s="20">
        <f>SUM(D96:D115)</f>
        <v>6074</v>
      </c>
      <c r="E95" s="21"/>
      <c r="F95" s="22"/>
    </row>
    <row r="96" spans="1:6" ht="20.100000000000001" customHeight="1">
      <c r="A96" s="16"/>
      <c r="B96" s="83" t="s">
        <v>282</v>
      </c>
      <c r="C96" s="77"/>
      <c r="D96" s="15">
        <v>397</v>
      </c>
      <c r="E96" s="21">
        <v>13</v>
      </c>
      <c r="F96" s="22" t="s">
        <v>213</v>
      </c>
    </row>
    <row r="97" spans="1:6" ht="20.100000000000001" customHeight="1">
      <c r="A97" s="16"/>
      <c r="B97" s="83" t="s">
        <v>283</v>
      </c>
      <c r="C97" s="77"/>
      <c r="D97" s="15">
        <v>285</v>
      </c>
      <c r="E97" s="21">
        <v>13</v>
      </c>
      <c r="F97" s="22" t="s">
        <v>213</v>
      </c>
    </row>
    <row r="98" spans="1:6" s="22" customFormat="1" ht="20.100000000000001" customHeight="1">
      <c r="A98" s="16"/>
      <c r="B98" s="83" t="s">
        <v>284</v>
      </c>
      <c r="C98" s="77"/>
      <c r="D98" s="15">
        <v>315</v>
      </c>
      <c r="E98" s="21">
        <v>13</v>
      </c>
      <c r="F98" s="22" t="s">
        <v>213</v>
      </c>
    </row>
    <row r="99" spans="1:6" ht="20.100000000000001" customHeight="1">
      <c r="A99" s="16"/>
      <c r="B99" s="83" t="s">
        <v>285</v>
      </c>
      <c r="C99" s="77"/>
      <c r="D99" s="15">
        <v>467</v>
      </c>
      <c r="E99" s="21">
        <v>13</v>
      </c>
      <c r="F99" s="22" t="s">
        <v>213</v>
      </c>
    </row>
    <row r="100" spans="1:6" ht="20.100000000000001" customHeight="1">
      <c r="A100" s="16"/>
      <c r="B100" s="83" t="s">
        <v>286</v>
      </c>
      <c r="C100" s="77"/>
      <c r="D100" s="15">
        <v>348</v>
      </c>
      <c r="E100" s="21">
        <v>13</v>
      </c>
      <c r="F100" s="22" t="s">
        <v>213</v>
      </c>
    </row>
    <row r="101" spans="1:6" s="22" customFormat="1" ht="20.100000000000001" customHeight="1">
      <c r="A101" s="16"/>
      <c r="B101" s="83" t="s">
        <v>287</v>
      </c>
      <c r="C101" s="77"/>
      <c r="D101" s="15">
        <v>239</v>
      </c>
      <c r="E101" s="21">
        <v>13</v>
      </c>
      <c r="F101" s="22" t="s">
        <v>213</v>
      </c>
    </row>
    <row r="102" spans="1:6" ht="20.100000000000001" customHeight="1">
      <c r="A102" s="16"/>
      <c r="B102" s="84" t="s">
        <v>288</v>
      </c>
      <c r="C102" s="77"/>
      <c r="D102" s="15">
        <v>244</v>
      </c>
      <c r="E102" s="21">
        <v>13</v>
      </c>
      <c r="F102" s="22" t="s">
        <v>213</v>
      </c>
    </row>
    <row r="103" spans="1:6" ht="20.100000000000001" customHeight="1">
      <c r="A103" s="16"/>
      <c r="B103" s="84" t="s">
        <v>289</v>
      </c>
      <c r="C103" s="77"/>
      <c r="D103" s="15">
        <v>289</v>
      </c>
      <c r="E103" s="21">
        <v>13</v>
      </c>
      <c r="F103" s="22" t="s">
        <v>213</v>
      </c>
    </row>
    <row r="104" spans="1:6" ht="20.100000000000001" customHeight="1">
      <c r="A104" s="16"/>
      <c r="B104" s="84" t="s">
        <v>290</v>
      </c>
      <c r="C104" s="77"/>
      <c r="D104" s="15">
        <v>255</v>
      </c>
      <c r="E104" s="21">
        <v>13</v>
      </c>
      <c r="F104" s="22" t="s">
        <v>213</v>
      </c>
    </row>
    <row r="105" spans="1:6" ht="20.100000000000001" customHeight="1">
      <c r="A105" s="16"/>
      <c r="B105" s="85" t="s">
        <v>291</v>
      </c>
      <c r="C105" s="77"/>
      <c r="D105" s="15">
        <v>542</v>
      </c>
      <c r="E105" s="21">
        <v>13</v>
      </c>
      <c r="F105" s="22" t="s">
        <v>213</v>
      </c>
    </row>
    <row r="106" spans="1:6" ht="20.100000000000001" customHeight="1">
      <c r="A106" s="16"/>
      <c r="B106" s="85" t="s">
        <v>292</v>
      </c>
      <c r="C106" s="77"/>
      <c r="D106" s="15">
        <v>234</v>
      </c>
      <c r="E106" s="21">
        <v>13</v>
      </c>
      <c r="F106" s="22" t="s">
        <v>213</v>
      </c>
    </row>
    <row r="107" spans="1:6" ht="20.100000000000001" customHeight="1">
      <c r="A107" s="16"/>
      <c r="B107" s="85" t="s">
        <v>293</v>
      </c>
      <c r="C107" s="77"/>
      <c r="D107" s="15">
        <v>30</v>
      </c>
      <c r="E107" s="21">
        <v>13</v>
      </c>
      <c r="F107" s="22" t="s">
        <v>213</v>
      </c>
    </row>
    <row r="108" spans="1:6" ht="20.100000000000001" customHeight="1">
      <c r="A108" s="16"/>
      <c r="B108" s="85" t="s">
        <v>294</v>
      </c>
      <c r="C108" s="77"/>
      <c r="D108" s="15">
        <v>208</v>
      </c>
      <c r="E108" s="21">
        <v>13</v>
      </c>
      <c r="F108" s="22" t="s">
        <v>213</v>
      </c>
    </row>
    <row r="109" spans="1:6" ht="20.100000000000001" customHeight="1">
      <c r="A109" s="16"/>
      <c r="B109" s="85" t="s">
        <v>295</v>
      </c>
      <c r="C109" s="77"/>
      <c r="D109" s="15">
        <v>285</v>
      </c>
      <c r="E109" s="21">
        <v>13</v>
      </c>
      <c r="F109" s="22" t="s">
        <v>213</v>
      </c>
    </row>
    <row r="110" spans="1:6" ht="20.100000000000001" customHeight="1">
      <c r="A110" s="16"/>
      <c r="B110" s="86" t="s">
        <v>296</v>
      </c>
      <c r="C110" s="77"/>
      <c r="D110" s="15">
        <v>254</v>
      </c>
      <c r="E110" s="21">
        <v>13</v>
      </c>
      <c r="F110" s="22" t="s">
        <v>213</v>
      </c>
    </row>
    <row r="111" spans="1:6" ht="20.100000000000001" customHeight="1">
      <c r="A111" s="16"/>
      <c r="B111" s="85" t="s">
        <v>297</v>
      </c>
      <c r="C111" s="77"/>
      <c r="D111" s="15">
        <v>175</v>
      </c>
      <c r="E111" s="21">
        <v>13</v>
      </c>
      <c r="F111" s="22" t="s">
        <v>213</v>
      </c>
    </row>
    <row r="112" spans="1:6" ht="20.100000000000001" customHeight="1">
      <c r="A112" s="16"/>
      <c r="B112" s="87" t="s">
        <v>298</v>
      </c>
      <c r="C112" s="77"/>
      <c r="D112" s="15">
        <v>230</v>
      </c>
      <c r="E112" s="21">
        <v>13</v>
      </c>
      <c r="F112" s="22" t="s">
        <v>213</v>
      </c>
    </row>
    <row r="113" spans="1:6" ht="20.100000000000001" customHeight="1">
      <c r="A113" s="16"/>
      <c r="B113" s="84" t="s">
        <v>299</v>
      </c>
      <c r="C113" s="77"/>
      <c r="D113" s="15">
        <v>218</v>
      </c>
      <c r="E113" s="21">
        <v>13</v>
      </c>
      <c r="F113" s="22" t="s">
        <v>213</v>
      </c>
    </row>
    <row r="114" spans="1:6" ht="20.100000000000001" customHeight="1">
      <c r="A114" s="16"/>
      <c r="B114" s="84" t="s">
        <v>300</v>
      </c>
      <c r="C114" s="77"/>
      <c r="D114" s="15">
        <v>636</v>
      </c>
      <c r="E114" s="21">
        <v>13</v>
      </c>
      <c r="F114" s="22" t="s">
        <v>213</v>
      </c>
    </row>
    <row r="115" spans="1:6" ht="20.100000000000001" customHeight="1">
      <c r="A115" s="16"/>
      <c r="B115" s="84" t="s">
        <v>301</v>
      </c>
      <c r="C115" s="77"/>
      <c r="D115" s="15">
        <v>423</v>
      </c>
      <c r="E115" s="21">
        <v>13</v>
      </c>
      <c r="F115" s="22" t="s">
        <v>213</v>
      </c>
    </row>
    <row r="116" spans="1:6" ht="20.100000000000001" customHeight="1">
      <c r="A116" s="18" t="s">
        <v>23</v>
      </c>
      <c r="B116" s="19"/>
      <c r="C116" s="77" t="s">
        <v>20</v>
      </c>
      <c r="D116" s="20">
        <f>SUM(D117)</f>
        <v>293</v>
      </c>
      <c r="E116" s="21">
        <v>38</v>
      </c>
      <c r="F116" s="22" t="s">
        <v>213</v>
      </c>
    </row>
    <row r="117" spans="1:6" ht="20.100000000000001" customHeight="1">
      <c r="A117" s="16"/>
      <c r="B117" s="1" t="s">
        <v>33</v>
      </c>
      <c r="C117" s="77"/>
      <c r="D117" s="15">
        <f>SUM(D118:D137)</f>
        <v>293</v>
      </c>
      <c r="E117" s="21">
        <v>38</v>
      </c>
      <c r="F117" s="22" t="s">
        <v>213</v>
      </c>
    </row>
    <row r="118" spans="1:6" ht="20.100000000000001" customHeight="1">
      <c r="A118" s="16"/>
      <c r="B118" s="83" t="s">
        <v>302</v>
      </c>
      <c r="C118" s="77"/>
      <c r="D118" s="15">
        <v>19</v>
      </c>
      <c r="E118" s="21">
        <v>38</v>
      </c>
      <c r="F118" s="22" t="s">
        <v>213</v>
      </c>
    </row>
    <row r="119" spans="1:6" ht="20.100000000000001" customHeight="1">
      <c r="A119" s="16"/>
      <c r="B119" s="83" t="s">
        <v>303</v>
      </c>
      <c r="C119" s="77"/>
      <c r="D119" s="15">
        <v>14</v>
      </c>
      <c r="E119" s="21">
        <v>38</v>
      </c>
      <c r="F119" s="22" t="s">
        <v>213</v>
      </c>
    </row>
    <row r="120" spans="1:6" ht="20.100000000000001" customHeight="1">
      <c r="A120" s="16"/>
      <c r="B120" s="83" t="s">
        <v>304</v>
      </c>
      <c r="C120" s="77"/>
      <c r="D120" s="15">
        <v>15</v>
      </c>
      <c r="E120" s="21">
        <v>38</v>
      </c>
      <c r="F120" s="22" t="s">
        <v>213</v>
      </c>
    </row>
    <row r="121" spans="1:6" ht="20.100000000000001" customHeight="1">
      <c r="A121" s="16"/>
      <c r="B121" s="83" t="s">
        <v>305</v>
      </c>
      <c r="C121" s="77"/>
      <c r="D121" s="15">
        <v>23</v>
      </c>
      <c r="E121" s="21">
        <v>38</v>
      </c>
      <c r="F121" s="22" t="s">
        <v>213</v>
      </c>
    </row>
    <row r="122" spans="1:6" ht="20.100000000000001" customHeight="1">
      <c r="A122" s="16"/>
      <c r="B122" s="83" t="s">
        <v>306</v>
      </c>
      <c r="C122" s="77"/>
      <c r="D122" s="15">
        <v>17</v>
      </c>
      <c r="E122" s="21">
        <v>38</v>
      </c>
      <c r="F122" s="22" t="s">
        <v>213</v>
      </c>
    </row>
    <row r="123" spans="1:6" ht="20.100000000000001" customHeight="1">
      <c r="A123" s="16"/>
      <c r="B123" s="83" t="s">
        <v>307</v>
      </c>
      <c r="C123" s="77"/>
      <c r="D123" s="15">
        <v>11</v>
      </c>
      <c r="E123" s="21">
        <v>38</v>
      </c>
      <c r="F123" s="22" t="s">
        <v>213</v>
      </c>
    </row>
    <row r="124" spans="1:6" ht="20.100000000000001" customHeight="1">
      <c r="A124" s="16"/>
      <c r="B124" s="84" t="s">
        <v>308</v>
      </c>
      <c r="C124" s="77"/>
      <c r="D124" s="15">
        <v>12</v>
      </c>
      <c r="E124" s="21">
        <v>38</v>
      </c>
      <c r="F124" s="22" t="s">
        <v>213</v>
      </c>
    </row>
    <row r="125" spans="1:6" ht="20.100000000000001" customHeight="1">
      <c r="A125" s="16"/>
      <c r="B125" s="84" t="s">
        <v>309</v>
      </c>
      <c r="C125" s="77"/>
      <c r="D125" s="15">
        <v>14</v>
      </c>
      <c r="E125" s="21">
        <v>38</v>
      </c>
      <c r="F125" s="22" t="s">
        <v>213</v>
      </c>
    </row>
    <row r="126" spans="1:6" ht="20.100000000000001" customHeight="1">
      <c r="A126" s="16"/>
      <c r="B126" s="84" t="s">
        <v>310</v>
      </c>
      <c r="C126" s="77"/>
      <c r="D126" s="15">
        <v>12</v>
      </c>
      <c r="E126" s="21">
        <v>38</v>
      </c>
      <c r="F126" s="22" t="s">
        <v>213</v>
      </c>
    </row>
    <row r="127" spans="1:6" s="22" customFormat="1" ht="20.100000000000001" customHeight="1">
      <c r="A127" s="16"/>
      <c r="B127" s="85" t="s">
        <v>311</v>
      </c>
      <c r="C127" s="77"/>
      <c r="D127" s="15">
        <v>27</v>
      </c>
      <c r="E127" s="21">
        <v>38</v>
      </c>
      <c r="F127" s="22" t="s">
        <v>213</v>
      </c>
    </row>
    <row r="128" spans="1:6" ht="20.100000000000001" customHeight="1">
      <c r="A128" s="16"/>
      <c r="B128" s="85" t="s">
        <v>312</v>
      </c>
      <c r="C128" s="77"/>
      <c r="D128" s="15">
        <v>11</v>
      </c>
      <c r="E128" s="21">
        <v>38</v>
      </c>
      <c r="F128" s="22" t="s">
        <v>213</v>
      </c>
    </row>
    <row r="129" spans="1:6" ht="20.100000000000001" customHeight="1">
      <c r="A129" s="16"/>
      <c r="B129" s="85" t="s">
        <v>313</v>
      </c>
      <c r="C129" s="77"/>
      <c r="D129" s="15">
        <v>1</v>
      </c>
      <c r="E129" s="21">
        <v>38</v>
      </c>
      <c r="F129" s="22" t="s">
        <v>213</v>
      </c>
    </row>
    <row r="130" spans="1:6" ht="20.100000000000001" customHeight="1">
      <c r="A130" s="16"/>
      <c r="B130" s="85" t="s">
        <v>314</v>
      </c>
      <c r="C130" s="77"/>
      <c r="D130" s="15">
        <v>10</v>
      </c>
      <c r="E130" s="21">
        <v>38</v>
      </c>
      <c r="F130" s="22" t="s">
        <v>213</v>
      </c>
    </row>
    <row r="131" spans="1:6" ht="20.100000000000001" customHeight="1">
      <c r="A131" s="16"/>
      <c r="B131" s="85" t="s">
        <v>315</v>
      </c>
      <c r="C131" s="77"/>
      <c r="D131" s="15">
        <v>14</v>
      </c>
      <c r="E131" s="21">
        <v>38</v>
      </c>
      <c r="F131" s="22" t="s">
        <v>213</v>
      </c>
    </row>
    <row r="132" spans="1:6" ht="20.100000000000001" customHeight="1">
      <c r="A132" s="16"/>
      <c r="B132" s="86" t="s">
        <v>316</v>
      </c>
      <c r="C132" s="77"/>
      <c r="D132" s="15">
        <v>12</v>
      </c>
      <c r="E132" s="21">
        <v>38</v>
      </c>
      <c r="F132" s="22" t="s">
        <v>213</v>
      </c>
    </row>
    <row r="133" spans="1:6" ht="20.100000000000001" customHeight="1">
      <c r="A133" s="16"/>
      <c r="B133" s="85" t="s">
        <v>317</v>
      </c>
      <c r="C133" s="77"/>
      <c r="D133" s="15">
        <v>8</v>
      </c>
      <c r="E133" s="21">
        <v>38</v>
      </c>
      <c r="F133" s="22" t="s">
        <v>213</v>
      </c>
    </row>
    <row r="134" spans="1:6" ht="20.100000000000001" customHeight="1">
      <c r="A134" s="16"/>
      <c r="B134" s="87" t="s">
        <v>318</v>
      </c>
      <c r="C134" s="77"/>
      <c r="D134" s="15">
        <v>11</v>
      </c>
      <c r="E134" s="21">
        <v>38</v>
      </c>
      <c r="F134" s="22" t="s">
        <v>213</v>
      </c>
    </row>
    <row r="135" spans="1:6" ht="20.100000000000001" customHeight="1">
      <c r="A135" s="16"/>
      <c r="B135" s="84" t="s">
        <v>319</v>
      </c>
      <c r="C135" s="77"/>
      <c r="D135" s="15">
        <v>10</v>
      </c>
      <c r="E135" s="21">
        <v>38</v>
      </c>
      <c r="F135" s="22" t="s">
        <v>213</v>
      </c>
    </row>
    <row r="136" spans="1:6" ht="20.100000000000001" customHeight="1">
      <c r="A136" s="16"/>
      <c r="B136" s="84" t="s">
        <v>320</v>
      </c>
      <c r="C136" s="77"/>
      <c r="D136" s="15">
        <v>31</v>
      </c>
      <c r="E136" s="21">
        <v>38</v>
      </c>
      <c r="F136" s="22" t="s">
        <v>213</v>
      </c>
    </row>
    <row r="137" spans="1:6" ht="20.100000000000001" customHeight="1">
      <c r="A137" s="16"/>
      <c r="B137" s="84" t="s">
        <v>321</v>
      </c>
      <c r="C137" s="77"/>
      <c r="D137" s="15">
        <v>21</v>
      </c>
      <c r="E137" s="21">
        <v>38</v>
      </c>
      <c r="F137" s="22" t="s">
        <v>213</v>
      </c>
    </row>
    <row r="138" spans="1:6" ht="20.100000000000001" customHeight="1">
      <c r="A138" s="18" t="s">
        <v>37</v>
      </c>
      <c r="B138" s="19"/>
      <c r="C138" s="77" t="s">
        <v>20</v>
      </c>
      <c r="D138" s="20">
        <f>SUM(D139)</f>
        <v>1</v>
      </c>
      <c r="E138" s="21">
        <v>38</v>
      </c>
      <c r="F138" s="26" t="s">
        <v>216</v>
      </c>
    </row>
    <row r="139" spans="1:6" ht="20.100000000000001" customHeight="1">
      <c r="A139" s="18"/>
      <c r="B139" s="1" t="s">
        <v>33</v>
      </c>
      <c r="C139" s="77"/>
      <c r="D139" s="15">
        <f>D140</f>
        <v>1</v>
      </c>
      <c r="E139" s="7">
        <v>38</v>
      </c>
      <c r="F139" s="22" t="s">
        <v>216</v>
      </c>
    </row>
    <row r="140" spans="1:6" ht="20.100000000000001" customHeight="1">
      <c r="A140" s="18"/>
      <c r="B140" s="1" t="s">
        <v>34</v>
      </c>
      <c r="C140" s="77"/>
      <c r="D140" s="15">
        <v>1</v>
      </c>
      <c r="E140" s="7">
        <v>38</v>
      </c>
      <c r="F140" s="22" t="s">
        <v>216</v>
      </c>
    </row>
    <row r="141" spans="1:6" ht="20.100000000000001" customHeight="1">
      <c r="A141" s="18" t="s">
        <v>38</v>
      </c>
      <c r="B141" s="19"/>
      <c r="C141" s="77" t="s">
        <v>20</v>
      </c>
      <c r="D141" s="20">
        <f>SUM(D142)</f>
        <v>1</v>
      </c>
      <c r="E141" s="21">
        <v>39</v>
      </c>
      <c r="F141" s="22" t="s">
        <v>213</v>
      </c>
    </row>
    <row r="142" spans="1:6" ht="20.100000000000001" customHeight="1">
      <c r="A142" s="18"/>
      <c r="B142" s="1" t="s">
        <v>33</v>
      </c>
      <c r="C142" s="77"/>
      <c r="D142" s="15">
        <f>D143</f>
        <v>1</v>
      </c>
      <c r="E142" s="7">
        <v>39</v>
      </c>
      <c r="F142" s="22" t="s">
        <v>216</v>
      </c>
    </row>
    <row r="143" spans="1:6" ht="20.100000000000001" customHeight="1">
      <c r="A143" s="18"/>
      <c r="B143" s="1" t="s">
        <v>34</v>
      </c>
      <c r="C143" s="77"/>
      <c r="D143" s="15">
        <v>1</v>
      </c>
      <c r="E143" s="7">
        <v>39</v>
      </c>
      <c r="F143" s="22" t="s">
        <v>216</v>
      </c>
    </row>
    <row r="144" spans="1:6" ht="20.100000000000001" customHeight="1">
      <c r="A144" s="18" t="s">
        <v>39</v>
      </c>
      <c r="B144" s="19"/>
      <c r="C144" s="77" t="s">
        <v>20</v>
      </c>
      <c r="D144" s="20">
        <f>SUM(D145)</f>
        <v>1</v>
      </c>
      <c r="E144" s="21">
        <v>41</v>
      </c>
      <c r="F144" s="22" t="s">
        <v>213</v>
      </c>
    </row>
    <row r="145" spans="1:6" ht="20.100000000000001" customHeight="1">
      <c r="A145" s="16"/>
      <c r="B145" s="1" t="s">
        <v>33</v>
      </c>
      <c r="C145" s="77"/>
      <c r="D145" s="15">
        <f>SUM(D146)</f>
        <v>1</v>
      </c>
      <c r="E145" s="21">
        <v>41</v>
      </c>
      <c r="F145" s="22" t="s">
        <v>213</v>
      </c>
    </row>
    <row r="146" spans="1:6" ht="20.100000000000001" customHeight="1">
      <c r="A146" s="16"/>
      <c r="B146" s="1" t="s">
        <v>34</v>
      </c>
      <c r="C146" s="77"/>
      <c r="D146" s="15">
        <v>1</v>
      </c>
      <c r="E146" s="21">
        <v>41</v>
      </c>
      <c r="F146" s="22" t="s">
        <v>213</v>
      </c>
    </row>
    <row r="147" spans="1:6" ht="20.100000000000001" customHeight="1">
      <c r="A147" s="18" t="s">
        <v>40</v>
      </c>
      <c r="B147" s="19"/>
      <c r="C147" s="77" t="s">
        <v>20</v>
      </c>
      <c r="D147" s="20">
        <f>SUM(D148)</f>
        <v>1</v>
      </c>
      <c r="E147" s="21">
        <v>42</v>
      </c>
      <c r="F147" s="22" t="s">
        <v>213</v>
      </c>
    </row>
    <row r="148" spans="1:6" ht="20.100000000000001" customHeight="1">
      <c r="A148" s="16"/>
      <c r="B148" s="1" t="s">
        <v>33</v>
      </c>
      <c r="C148" s="77"/>
      <c r="D148" s="15">
        <f>SUM(D149)</f>
        <v>1</v>
      </c>
      <c r="E148" s="21">
        <v>42</v>
      </c>
      <c r="F148" s="22" t="s">
        <v>213</v>
      </c>
    </row>
    <row r="149" spans="1:6" ht="20.100000000000001" customHeight="1">
      <c r="A149" s="16"/>
      <c r="B149" s="1" t="s">
        <v>34</v>
      </c>
      <c r="C149" s="77"/>
      <c r="D149" s="15">
        <v>1</v>
      </c>
      <c r="E149" s="21">
        <v>42</v>
      </c>
      <c r="F149" s="22" t="s">
        <v>213</v>
      </c>
    </row>
    <row r="150" spans="1:6" ht="20.100000000000001" customHeight="1">
      <c r="A150" s="18" t="s">
        <v>41</v>
      </c>
      <c r="B150" s="19"/>
      <c r="C150" s="77" t="s">
        <v>20</v>
      </c>
      <c r="D150" s="20">
        <f>SUM(D151)</f>
        <v>1</v>
      </c>
      <c r="E150" s="21">
        <v>43</v>
      </c>
      <c r="F150" s="22" t="s">
        <v>213</v>
      </c>
    </row>
    <row r="151" spans="1:6" ht="20.100000000000001" customHeight="1">
      <c r="A151" s="16"/>
      <c r="B151" s="1" t="s">
        <v>33</v>
      </c>
      <c r="C151" s="77"/>
      <c r="D151" s="15">
        <f>SUM(D152)</f>
        <v>1</v>
      </c>
      <c r="E151" s="21">
        <v>43</v>
      </c>
      <c r="F151" s="22" t="s">
        <v>213</v>
      </c>
    </row>
    <row r="152" spans="1:6" s="22" customFormat="1" ht="20.100000000000001" customHeight="1">
      <c r="A152" s="16"/>
      <c r="B152" s="1" t="s">
        <v>34</v>
      </c>
      <c r="C152" s="77"/>
      <c r="D152" s="15">
        <v>1</v>
      </c>
      <c r="E152" s="21">
        <v>43</v>
      </c>
      <c r="F152" s="22" t="s">
        <v>213</v>
      </c>
    </row>
    <row r="153" spans="1:6" s="22" customFormat="1" ht="19.5" customHeight="1">
      <c r="A153" s="18" t="s">
        <v>42</v>
      </c>
      <c r="B153" s="19"/>
      <c r="C153" s="77" t="s">
        <v>18</v>
      </c>
      <c r="D153" s="20">
        <f>SUM(D154)</f>
        <v>9712</v>
      </c>
      <c r="E153" s="21">
        <v>50</v>
      </c>
      <c r="F153" s="22" t="s">
        <v>213</v>
      </c>
    </row>
    <row r="154" spans="1:6" s="22" customFormat="1" ht="19.5" customHeight="1">
      <c r="A154" s="16"/>
      <c r="B154" s="1" t="s">
        <v>33</v>
      </c>
      <c r="C154" s="77"/>
      <c r="D154" s="15">
        <f>SUM(D155:D174)</f>
        <v>9712</v>
      </c>
      <c r="E154" s="21">
        <v>50</v>
      </c>
      <c r="F154" s="22" t="s">
        <v>213</v>
      </c>
    </row>
    <row r="155" spans="1:6" s="22" customFormat="1" ht="20.100000000000001" customHeight="1">
      <c r="A155" s="16"/>
      <c r="B155" s="83" t="s">
        <v>322</v>
      </c>
      <c r="C155" s="77"/>
      <c r="D155" s="15">
        <v>635</v>
      </c>
      <c r="E155" s="21">
        <v>50</v>
      </c>
      <c r="F155" s="22" t="s">
        <v>213</v>
      </c>
    </row>
    <row r="156" spans="1:6" s="22" customFormat="1" ht="19.5" customHeight="1">
      <c r="A156" s="16"/>
      <c r="B156" s="83" t="s">
        <v>323</v>
      </c>
      <c r="C156" s="77"/>
      <c r="D156" s="30">
        <v>456</v>
      </c>
      <c r="E156" s="21">
        <v>50</v>
      </c>
      <c r="F156" s="22" t="s">
        <v>213</v>
      </c>
    </row>
    <row r="157" spans="1:6" s="22" customFormat="1" ht="19.5" customHeight="1">
      <c r="A157" s="16"/>
      <c r="B157" s="83" t="s">
        <v>324</v>
      </c>
      <c r="C157" s="77"/>
      <c r="D157" s="30">
        <v>504</v>
      </c>
      <c r="E157" s="21">
        <v>50</v>
      </c>
      <c r="F157" s="22" t="s">
        <v>213</v>
      </c>
    </row>
    <row r="158" spans="1:6" s="22" customFormat="1" ht="20.100000000000001" customHeight="1">
      <c r="A158" s="16"/>
      <c r="B158" s="83" t="s">
        <v>325</v>
      </c>
      <c r="C158" s="77"/>
      <c r="D158" s="30">
        <v>747</v>
      </c>
      <c r="E158" s="21">
        <v>50</v>
      </c>
      <c r="F158" s="22" t="s">
        <v>213</v>
      </c>
    </row>
    <row r="159" spans="1:6" ht="20.100000000000001" customHeight="1">
      <c r="A159" s="16"/>
      <c r="B159" s="83" t="s">
        <v>326</v>
      </c>
      <c r="C159" s="77"/>
      <c r="D159" s="30">
        <v>556</v>
      </c>
      <c r="E159" s="21">
        <v>50</v>
      </c>
      <c r="F159" s="22" t="s">
        <v>213</v>
      </c>
    </row>
    <row r="160" spans="1:6" ht="20.100000000000001" customHeight="1">
      <c r="A160" s="16"/>
      <c r="B160" s="83" t="s">
        <v>327</v>
      </c>
      <c r="C160" s="77"/>
      <c r="D160" s="30">
        <v>382</v>
      </c>
      <c r="E160" s="21">
        <v>50</v>
      </c>
      <c r="F160" s="22" t="s">
        <v>213</v>
      </c>
    </row>
    <row r="161" spans="1:6" s="22" customFormat="1" ht="20.100000000000001" customHeight="1">
      <c r="A161" s="16"/>
      <c r="B161" s="84" t="s">
        <v>328</v>
      </c>
      <c r="C161" s="77"/>
      <c r="D161" s="30">
        <v>390</v>
      </c>
      <c r="E161" s="21">
        <v>50</v>
      </c>
      <c r="F161" s="22" t="s">
        <v>213</v>
      </c>
    </row>
    <row r="162" spans="1:6" ht="20.100000000000001" customHeight="1">
      <c r="A162" s="16"/>
      <c r="B162" s="84" t="s">
        <v>329</v>
      </c>
      <c r="C162" s="77"/>
      <c r="D162" s="30">
        <v>462</v>
      </c>
      <c r="E162" s="21">
        <v>50</v>
      </c>
      <c r="F162" s="22" t="s">
        <v>213</v>
      </c>
    </row>
    <row r="163" spans="1:6" ht="20.100000000000001" customHeight="1">
      <c r="A163" s="16"/>
      <c r="B163" s="84" t="s">
        <v>330</v>
      </c>
      <c r="C163" s="77"/>
      <c r="D163" s="30">
        <v>408</v>
      </c>
      <c r="E163" s="21">
        <v>50</v>
      </c>
      <c r="F163" s="22" t="s">
        <v>213</v>
      </c>
    </row>
    <row r="164" spans="1:6" s="22" customFormat="1" ht="20.100000000000001" customHeight="1">
      <c r="A164" s="16"/>
      <c r="B164" s="85" t="s">
        <v>331</v>
      </c>
      <c r="C164" s="77"/>
      <c r="D164" s="30">
        <v>867</v>
      </c>
      <c r="E164" s="21">
        <v>50</v>
      </c>
      <c r="F164" s="22" t="s">
        <v>213</v>
      </c>
    </row>
    <row r="165" spans="1:6" ht="20.100000000000001" customHeight="1">
      <c r="A165" s="16"/>
      <c r="B165" s="85" t="s">
        <v>332</v>
      </c>
      <c r="C165" s="77"/>
      <c r="D165" s="30">
        <v>374</v>
      </c>
      <c r="E165" s="21">
        <v>50</v>
      </c>
      <c r="F165" s="22" t="s">
        <v>213</v>
      </c>
    </row>
    <row r="166" spans="1:6" ht="20.100000000000001" customHeight="1">
      <c r="A166" s="16"/>
      <c r="B166" s="85" t="s">
        <v>333</v>
      </c>
      <c r="C166" s="77"/>
      <c r="D166" s="30">
        <v>48</v>
      </c>
      <c r="E166" s="21">
        <v>50</v>
      </c>
      <c r="F166" s="22" t="s">
        <v>213</v>
      </c>
    </row>
    <row r="167" spans="1:6" s="22" customFormat="1" ht="20.100000000000001" customHeight="1">
      <c r="A167" s="16"/>
      <c r="B167" s="85" t="s">
        <v>334</v>
      </c>
      <c r="C167" s="77"/>
      <c r="D167" s="30">
        <v>332</v>
      </c>
      <c r="E167" s="21">
        <v>50</v>
      </c>
      <c r="F167" s="22" t="s">
        <v>213</v>
      </c>
    </row>
    <row r="168" spans="1:6" ht="20.100000000000001" customHeight="1">
      <c r="A168" s="16"/>
      <c r="B168" s="85" t="s">
        <v>335</v>
      </c>
      <c r="C168" s="77"/>
      <c r="D168" s="30">
        <v>456</v>
      </c>
      <c r="E168" s="21">
        <v>50</v>
      </c>
      <c r="F168" s="22" t="s">
        <v>213</v>
      </c>
    </row>
    <row r="169" spans="1:6" ht="20.100000000000001" customHeight="1">
      <c r="A169" s="16"/>
      <c r="B169" s="86" t="s">
        <v>336</v>
      </c>
      <c r="C169" s="77"/>
      <c r="D169" s="30">
        <v>406</v>
      </c>
      <c r="E169" s="21">
        <v>50</v>
      </c>
      <c r="F169" s="22" t="s">
        <v>213</v>
      </c>
    </row>
    <row r="170" spans="1:6" ht="20.100000000000001" customHeight="1">
      <c r="A170" s="16"/>
      <c r="B170" s="85" t="s">
        <v>337</v>
      </c>
      <c r="C170" s="77"/>
      <c r="D170" s="30">
        <v>280</v>
      </c>
      <c r="E170" s="21">
        <v>50</v>
      </c>
      <c r="F170" s="22" t="s">
        <v>213</v>
      </c>
    </row>
    <row r="171" spans="1:6" ht="20.100000000000001" customHeight="1">
      <c r="A171" s="16"/>
      <c r="B171" s="87" t="s">
        <v>338</v>
      </c>
      <c r="C171" s="77"/>
      <c r="D171" s="30">
        <v>368</v>
      </c>
      <c r="E171" s="21">
        <v>50</v>
      </c>
      <c r="F171" s="22" t="s">
        <v>213</v>
      </c>
    </row>
    <row r="172" spans="1:6" ht="20.100000000000001" customHeight="1">
      <c r="A172" s="16"/>
      <c r="B172" s="84" t="s">
        <v>339</v>
      </c>
      <c r="C172" s="77"/>
      <c r="D172" s="30">
        <v>348</v>
      </c>
      <c r="E172" s="21">
        <v>50</v>
      </c>
      <c r="F172" s="22" t="s">
        <v>213</v>
      </c>
    </row>
    <row r="173" spans="1:6" ht="20.100000000000001" customHeight="1">
      <c r="A173" s="16"/>
      <c r="B173" s="84" t="s">
        <v>340</v>
      </c>
      <c r="C173" s="77"/>
      <c r="D173" s="30">
        <v>1017</v>
      </c>
      <c r="E173" s="21">
        <v>50</v>
      </c>
      <c r="F173" s="22" t="s">
        <v>213</v>
      </c>
    </row>
    <row r="174" spans="1:6" ht="20.100000000000001" customHeight="1">
      <c r="A174" s="16"/>
      <c r="B174" s="84" t="s">
        <v>341</v>
      </c>
      <c r="C174" s="77"/>
      <c r="D174" s="30">
        <v>676</v>
      </c>
      <c r="E174" s="21">
        <v>50</v>
      </c>
      <c r="F174" s="22" t="s">
        <v>213</v>
      </c>
    </row>
    <row r="175" spans="1:6" ht="20.100000000000001" customHeight="1">
      <c r="A175" s="18" t="s">
        <v>44</v>
      </c>
      <c r="B175" s="19"/>
      <c r="C175" s="77" t="s">
        <v>18</v>
      </c>
      <c r="D175" s="20">
        <f>SUM(D176)</f>
        <v>1</v>
      </c>
      <c r="E175" s="21">
        <v>51</v>
      </c>
      <c r="F175" s="22" t="s">
        <v>213</v>
      </c>
    </row>
    <row r="176" spans="1:6" ht="20.100000000000001" customHeight="1">
      <c r="A176" s="16"/>
      <c r="B176" s="1" t="s">
        <v>33</v>
      </c>
      <c r="C176" s="77"/>
      <c r="D176" s="15">
        <v>1</v>
      </c>
      <c r="E176" s="21">
        <v>51</v>
      </c>
      <c r="F176" s="22" t="s">
        <v>213</v>
      </c>
    </row>
    <row r="177" spans="1:6" ht="20.100000000000001" customHeight="1">
      <c r="A177" s="16"/>
      <c r="B177" s="1" t="s">
        <v>34</v>
      </c>
      <c r="C177" s="77"/>
      <c r="D177" s="15">
        <v>1</v>
      </c>
      <c r="E177" s="21">
        <v>51</v>
      </c>
      <c r="F177" s="22" t="s">
        <v>213</v>
      </c>
    </row>
    <row r="178" spans="1:6" ht="20.100000000000001" customHeight="1">
      <c r="A178" s="18" t="s">
        <v>43</v>
      </c>
      <c r="B178" s="19"/>
      <c r="C178" s="77" t="s">
        <v>18</v>
      </c>
      <c r="D178" s="20">
        <f>D179</f>
        <v>1</v>
      </c>
      <c r="E178" s="21">
        <v>50</v>
      </c>
      <c r="F178" s="22" t="s">
        <v>213</v>
      </c>
    </row>
    <row r="179" spans="1:6" ht="20.100000000000001" customHeight="1">
      <c r="A179" s="18"/>
      <c r="B179" s="1" t="s">
        <v>33</v>
      </c>
      <c r="C179" s="77"/>
      <c r="D179" s="15">
        <f>D180</f>
        <v>1</v>
      </c>
      <c r="E179" s="21">
        <v>50</v>
      </c>
      <c r="F179" s="22" t="s">
        <v>213</v>
      </c>
    </row>
    <row r="180" spans="1:6" ht="20.100000000000001" customHeight="1">
      <c r="A180" s="16"/>
      <c r="B180" s="1" t="s">
        <v>34</v>
      </c>
      <c r="C180" s="77"/>
      <c r="D180" s="15">
        <v>1</v>
      </c>
      <c r="E180" s="21">
        <v>50</v>
      </c>
      <c r="F180" s="22" t="s">
        <v>213</v>
      </c>
    </row>
    <row r="181" spans="1:6" ht="20.100000000000001" customHeight="1">
      <c r="A181" s="18" t="s">
        <v>45</v>
      </c>
      <c r="B181" s="19"/>
      <c r="C181" s="77" t="s">
        <v>18</v>
      </c>
      <c r="D181" s="20">
        <f>SUM(D182)</f>
        <v>1</v>
      </c>
      <c r="E181" s="21">
        <v>49</v>
      </c>
      <c r="F181" s="22" t="s">
        <v>213</v>
      </c>
    </row>
    <row r="182" spans="1:6" ht="20.100000000000001" customHeight="1">
      <c r="A182" s="16"/>
      <c r="B182" s="1" t="s">
        <v>33</v>
      </c>
      <c r="C182" s="77"/>
      <c r="D182" s="15">
        <f>SUM(D183)</f>
        <v>1</v>
      </c>
      <c r="E182" s="21">
        <v>49</v>
      </c>
      <c r="F182" s="22" t="s">
        <v>213</v>
      </c>
    </row>
    <row r="183" spans="1:6" ht="20.100000000000001" customHeight="1">
      <c r="A183" s="16"/>
      <c r="B183" s="1" t="s">
        <v>34</v>
      </c>
      <c r="C183" s="77"/>
      <c r="D183" s="15">
        <v>1</v>
      </c>
      <c r="E183" s="21">
        <v>49</v>
      </c>
      <c r="F183" s="22" t="s">
        <v>213</v>
      </c>
    </row>
    <row r="184" spans="1:6" ht="20.100000000000001" customHeight="1">
      <c r="A184" s="18" t="s">
        <v>46</v>
      </c>
      <c r="B184" s="19"/>
      <c r="C184" s="77" t="s">
        <v>18</v>
      </c>
      <c r="D184" s="20">
        <f>SUM(D185)</f>
        <v>1</v>
      </c>
      <c r="E184" s="21">
        <v>48</v>
      </c>
      <c r="F184" s="22" t="s">
        <v>213</v>
      </c>
    </row>
    <row r="185" spans="1:6" ht="20.100000000000001" customHeight="1">
      <c r="A185" s="16"/>
      <c r="B185" s="1" t="s">
        <v>33</v>
      </c>
      <c r="C185" s="77"/>
      <c r="D185" s="15">
        <f>SUM(D186)</f>
        <v>1</v>
      </c>
      <c r="E185" s="21">
        <v>48</v>
      </c>
      <c r="F185" s="22" t="s">
        <v>213</v>
      </c>
    </row>
    <row r="186" spans="1:6" ht="20.100000000000001" customHeight="1">
      <c r="A186" s="16"/>
      <c r="B186" s="1" t="s">
        <v>34</v>
      </c>
      <c r="C186" s="77"/>
      <c r="D186" s="15">
        <v>1</v>
      </c>
      <c r="E186" s="21">
        <v>48</v>
      </c>
      <c r="F186" s="22" t="s">
        <v>213</v>
      </c>
    </row>
    <row r="187" spans="1:6" ht="20.100000000000001" customHeight="1">
      <c r="A187" s="18" t="s">
        <v>47</v>
      </c>
      <c r="B187" s="19"/>
      <c r="C187" s="77" t="s">
        <v>18</v>
      </c>
      <c r="D187" s="20">
        <f>SUM(D188)</f>
        <v>1</v>
      </c>
      <c r="E187" s="21">
        <v>47</v>
      </c>
      <c r="F187" s="22" t="s">
        <v>213</v>
      </c>
    </row>
    <row r="188" spans="1:6" ht="20.100000000000001" customHeight="1">
      <c r="A188" s="16"/>
      <c r="B188" s="1" t="s">
        <v>33</v>
      </c>
      <c r="C188" s="77"/>
      <c r="D188" s="15">
        <f>SUM(D189)</f>
        <v>1</v>
      </c>
      <c r="E188" s="21">
        <v>47</v>
      </c>
      <c r="F188" s="22" t="s">
        <v>213</v>
      </c>
    </row>
    <row r="189" spans="1:6" ht="20.100000000000001" customHeight="1">
      <c r="A189" s="16"/>
      <c r="B189" s="1" t="s">
        <v>34</v>
      </c>
      <c r="C189" s="77"/>
      <c r="D189" s="15">
        <v>1</v>
      </c>
      <c r="E189" s="21">
        <v>47</v>
      </c>
      <c r="F189" s="22" t="s">
        <v>213</v>
      </c>
    </row>
    <row r="190" spans="1:6" ht="20.100000000000001" customHeight="1">
      <c r="A190" s="18" t="s">
        <v>15</v>
      </c>
      <c r="B190" s="19"/>
      <c r="C190" s="77" t="s">
        <v>18</v>
      </c>
      <c r="D190" s="20">
        <f>SUM(D191)</f>
        <v>600</v>
      </c>
      <c r="E190" s="21">
        <v>51</v>
      </c>
      <c r="F190" s="22" t="s">
        <v>213</v>
      </c>
    </row>
    <row r="191" spans="1:6" ht="20.100000000000001" customHeight="1">
      <c r="A191" s="16"/>
      <c r="B191" s="1" t="s">
        <v>13</v>
      </c>
      <c r="C191" s="77"/>
      <c r="D191" s="15">
        <f>SUM(D192:D211)</f>
        <v>600</v>
      </c>
      <c r="E191" s="21">
        <v>51</v>
      </c>
      <c r="F191" s="22" t="s">
        <v>213</v>
      </c>
    </row>
    <row r="192" spans="1:6" ht="20.100000000000001" customHeight="1">
      <c r="A192" s="16"/>
      <c r="B192" s="83" t="s">
        <v>342</v>
      </c>
      <c r="C192" s="77"/>
      <c r="D192" s="15">
        <v>39</v>
      </c>
      <c r="E192" s="21">
        <v>51</v>
      </c>
      <c r="F192" s="22" t="s">
        <v>213</v>
      </c>
    </row>
    <row r="193" spans="1:6" ht="20.100000000000001" customHeight="1">
      <c r="A193" s="16"/>
      <c r="B193" s="83" t="s">
        <v>343</v>
      </c>
      <c r="C193" s="77"/>
      <c r="D193" s="15">
        <v>28</v>
      </c>
      <c r="E193" s="21">
        <v>51</v>
      </c>
      <c r="F193" s="22" t="s">
        <v>213</v>
      </c>
    </row>
    <row r="194" spans="1:6" s="22" customFormat="1" ht="20.100000000000001" customHeight="1">
      <c r="A194" s="16"/>
      <c r="B194" s="83" t="s">
        <v>344</v>
      </c>
      <c r="C194" s="77"/>
      <c r="D194" s="15">
        <v>31</v>
      </c>
      <c r="E194" s="21">
        <v>51</v>
      </c>
      <c r="F194" s="22" t="s">
        <v>213</v>
      </c>
    </row>
    <row r="195" spans="1:6" ht="20.100000000000001" customHeight="1">
      <c r="A195" s="16"/>
      <c r="B195" s="83" t="s">
        <v>345</v>
      </c>
      <c r="C195" s="77"/>
      <c r="D195" s="15">
        <v>46</v>
      </c>
      <c r="E195" s="21">
        <v>51</v>
      </c>
      <c r="F195" s="22" t="s">
        <v>213</v>
      </c>
    </row>
    <row r="196" spans="1:6" ht="20.100000000000001" customHeight="1">
      <c r="A196" s="16"/>
      <c r="B196" s="83" t="s">
        <v>346</v>
      </c>
      <c r="C196" s="77"/>
      <c r="D196" s="15">
        <v>34</v>
      </c>
      <c r="E196" s="21">
        <v>51</v>
      </c>
      <c r="F196" s="22" t="s">
        <v>213</v>
      </c>
    </row>
    <row r="197" spans="1:6" s="22" customFormat="1" ht="20.100000000000001" customHeight="1">
      <c r="A197" s="16"/>
      <c r="B197" s="83" t="s">
        <v>347</v>
      </c>
      <c r="C197" s="77"/>
      <c r="D197" s="15">
        <v>23</v>
      </c>
      <c r="E197" s="21">
        <v>51</v>
      </c>
      <c r="F197" s="22" t="s">
        <v>213</v>
      </c>
    </row>
    <row r="198" spans="1:6" s="22" customFormat="1" ht="20.100000000000001" customHeight="1">
      <c r="A198" s="16"/>
      <c r="B198" s="84" t="s">
        <v>348</v>
      </c>
      <c r="C198" s="77"/>
      <c r="D198" s="15">
        <v>24</v>
      </c>
      <c r="E198" s="21">
        <v>51</v>
      </c>
      <c r="F198" s="22" t="s">
        <v>213</v>
      </c>
    </row>
    <row r="199" spans="1:6" ht="20.100000000000001" customHeight="1">
      <c r="A199" s="16"/>
      <c r="B199" s="84" t="s">
        <v>349</v>
      </c>
      <c r="C199" s="77"/>
      <c r="D199" s="15">
        <v>28</v>
      </c>
      <c r="E199" s="21">
        <v>51</v>
      </c>
      <c r="F199" s="22" t="s">
        <v>213</v>
      </c>
    </row>
    <row r="200" spans="1:6" s="22" customFormat="1" ht="20.100000000000001" customHeight="1">
      <c r="A200" s="16"/>
      <c r="B200" s="84" t="s">
        <v>350</v>
      </c>
      <c r="C200" s="77"/>
      <c r="D200" s="15">
        <v>25</v>
      </c>
      <c r="E200" s="21">
        <v>51</v>
      </c>
      <c r="F200" s="22" t="s">
        <v>213</v>
      </c>
    </row>
    <row r="201" spans="1:6" ht="20.100000000000001" customHeight="1">
      <c r="A201" s="16"/>
      <c r="B201" s="85" t="s">
        <v>158</v>
      </c>
      <c r="C201" s="77"/>
      <c r="D201" s="15">
        <v>54</v>
      </c>
      <c r="E201" s="21">
        <v>51</v>
      </c>
      <c r="F201" s="22" t="s">
        <v>213</v>
      </c>
    </row>
    <row r="202" spans="1:6" ht="20.100000000000001" customHeight="1">
      <c r="A202" s="16"/>
      <c r="B202" s="85" t="s">
        <v>351</v>
      </c>
      <c r="C202" s="77"/>
      <c r="D202" s="15">
        <v>23</v>
      </c>
      <c r="E202" s="21">
        <v>51</v>
      </c>
      <c r="F202" s="22" t="s">
        <v>213</v>
      </c>
    </row>
    <row r="203" spans="1:6" s="22" customFormat="1" ht="20.100000000000001" customHeight="1">
      <c r="A203" s="16"/>
      <c r="B203" s="85" t="s">
        <v>352</v>
      </c>
      <c r="C203" s="77"/>
      <c r="D203" s="15">
        <v>3</v>
      </c>
      <c r="E203" s="21">
        <v>51</v>
      </c>
      <c r="F203" s="22" t="s">
        <v>213</v>
      </c>
    </row>
    <row r="204" spans="1:6" ht="20.100000000000001" customHeight="1">
      <c r="A204" s="16"/>
      <c r="B204" s="85" t="s">
        <v>353</v>
      </c>
      <c r="C204" s="77"/>
      <c r="D204" s="15">
        <v>20</v>
      </c>
      <c r="E204" s="21">
        <v>51</v>
      </c>
      <c r="F204" s="22" t="s">
        <v>213</v>
      </c>
    </row>
    <row r="205" spans="1:6" ht="20.100000000000001" customHeight="1">
      <c r="A205" s="16"/>
      <c r="B205" s="85" t="s">
        <v>354</v>
      </c>
      <c r="C205" s="77"/>
      <c r="D205" s="15">
        <v>28</v>
      </c>
      <c r="E205" s="21">
        <v>51</v>
      </c>
      <c r="F205" s="22" t="s">
        <v>213</v>
      </c>
    </row>
    <row r="206" spans="1:6" s="22" customFormat="1" ht="20.100000000000001" customHeight="1">
      <c r="A206" s="16"/>
      <c r="B206" s="86" t="s">
        <v>355</v>
      </c>
      <c r="C206" s="77"/>
      <c r="D206" s="15">
        <v>28</v>
      </c>
      <c r="E206" s="21">
        <v>51</v>
      </c>
      <c r="F206" s="22" t="s">
        <v>213</v>
      </c>
    </row>
    <row r="207" spans="1:6" ht="20.100000000000001" customHeight="1">
      <c r="A207" s="16"/>
      <c r="B207" s="85" t="s">
        <v>356</v>
      </c>
      <c r="C207" s="77"/>
      <c r="D207" s="15">
        <v>17</v>
      </c>
      <c r="E207" s="21">
        <v>51</v>
      </c>
      <c r="F207" s="22" t="s">
        <v>213</v>
      </c>
    </row>
    <row r="208" spans="1:6" ht="20.100000000000001" customHeight="1">
      <c r="A208" s="16"/>
      <c r="B208" s="87" t="s">
        <v>357</v>
      </c>
      <c r="C208" s="77"/>
      <c r="D208" s="15">
        <v>23</v>
      </c>
      <c r="E208" s="21">
        <v>51</v>
      </c>
      <c r="F208" s="22" t="s">
        <v>213</v>
      </c>
    </row>
    <row r="209" spans="1:6" s="22" customFormat="1" ht="20.100000000000001" customHeight="1">
      <c r="A209" s="16"/>
      <c r="B209" s="84" t="s">
        <v>159</v>
      </c>
      <c r="C209" s="77"/>
      <c r="D209" s="15">
        <v>21</v>
      </c>
      <c r="E209" s="21">
        <v>51</v>
      </c>
      <c r="F209" s="22" t="s">
        <v>213</v>
      </c>
    </row>
    <row r="210" spans="1:6" ht="20.100000000000001" customHeight="1">
      <c r="A210" s="16"/>
      <c r="B210" s="84" t="s">
        <v>160</v>
      </c>
      <c r="C210" s="77"/>
      <c r="D210" s="15">
        <v>63</v>
      </c>
      <c r="E210" s="21">
        <v>51</v>
      </c>
      <c r="F210" s="22" t="s">
        <v>213</v>
      </c>
    </row>
    <row r="211" spans="1:6" ht="20.100000000000001" customHeight="1">
      <c r="A211" s="16"/>
      <c r="B211" s="84" t="s">
        <v>358</v>
      </c>
      <c r="C211" s="77"/>
      <c r="D211" s="15">
        <v>42</v>
      </c>
      <c r="E211" s="21">
        <v>51</v>
      </c>
      <c r="F211" s="22" t="s">
        <v>213</v>
      </c>
    </row>
    <row r="212" spans="1:6" ht="20.100000000000001" customHeight="1">
      <c r="A212" s="17" t="s">
        <v>203</v>
      </c>
      <c r="B212" s="1"/>
      <c r="C212" s="77"/>
      <c r="D212" s="15">
        <f>SUM(D221,D225,D229)</f>
        <v>30</v>
      </c>
      <c r="E212" s="21">
        <v>26</v>
      </c>
      <c r="F212" s="8" t="s">
        <v>22</v>
      </c>
    </row>
    <row r="213" spans="1:6" ht="20.100000000000001" customHeight="1">
      <c r="A213" s="18" t="s">
        <v>133</v>
      </c>
      <c r="B213" s="19"/>
      <c r="C213" s="77" t="s">
        <v>20</v>
      </c>
      <c r="D213" s="20">
        <f>SUM(D214)</f>
        <v>2</v>
      </c>
      <c r="E213" s="21">
        <v>26</v>
      </c>
      <c r="F213" s="8" t="s">
        <v>22</v>
      </c>
    </row>
    <row r="214" spans="1:6" ht="20.100000000000001" customHeight="1">
      <c r="A214" s="16"/>
      <c r="B214" s="1" t="s">
        <v>33</v>
      </c>
      <c r="C214" s="77"/>
      <c r="D214" s="15">
        <f>SUM(D215)</f>
        <v>2</v>
      </c>
      <c r="E214" s="21">
        <v>26</v>
      </c>
      <c r="F214" s="8" t="s">
        <v>22</v>
      </c>
    </row>
    <row r="215" spans="1:6" ht="20.100000000000001" customHeight="1">
      <c r="A215" s="16"/>
      <c r="B215" s="1" t="s">
        <v>69</v>
      </c>
      <c r="C215" s="77"/>
      <c r="D215" s="20">
        <f>SUM(D216:D216)</f>
        <v>2</v>
      </c>
      <c r="E215" s="21">
        <v>26</v>
      </c>
      <c r="F215" s="8" t="s">
        <v>22</v>
      </c>
    </row>
    <row r="216" spans="1:6" ht="20.100000000000001" customHeight="1">
      <c r="A216" s="16"/>
      <c r="B216" s="1" t="s">
        <v>214</v>
      </c>
      <c r="C216" s="77"/>
      <c r="D216" s="15">
        <v>2</v>
      </c>
      <c r="E216" s="21">
        <v>26</v>
      </c>
      <c r="F216" s="8" t="s">
        <v>22</v>
      </c>
    </row>
    <row r="217" spans="1:6" ht="20.100000000000001" customHeight="1">
      <c r="A217" s="18" t="s">
        <v>135</v>
      </c>
      <c r="B217" s="19"/>
      <c r="C217" s="77" t="s">
        <v>20</v>
      </c>
      <c r="D217" s="20">
        <f>SUM(D218)</f>
        <v>2</v>
      </c>
      <c r="E217" s="21">
        <v>28</v>
      </c>
      <c r="F217" s="8" t="s">
        <v>22</v>
      </c>
    </row>
    <row r="218" spans="1:6" ht="20.100000000000001" customHeight="1">
      <c r="A218" s="16"/>
      <c r="B218" s="1" t="s">
        <v>33</v>
      </c>
      <c r="C218" s="77"/>
      <c r="D218" s="15">
        <f>SUM(D219)</f>
        <v>2</v>
      </c>
      <c r="E218" s="21">
        <v>28</v>
      </c>
      <c r="F218" s="8" t="s">
        <v>22</v>
      </c>
    </row>
    <row r="219" spans="1:6" ht="20.100000000000001" customHeight="1">
      <c r="A219" s="16"/>
      <c r="B219" s="1" t="s">
        <v>69</v>
      </c>
      <c r="C219" s="77"/>
      <c r="D219" s="15">
        <f>SUM(D220:D220)</f>
        <v>2</v>
      </c>
      <c r="E219" s="21">
        <v>28</v>
      </c>
      <c r="F219" s="8" t="s">
        <v>22</v>
      </c>
    </row>
    <row r="220" spans="1:6" ht="20.100000000000001" customHeight="1">
      <c r="A220" s="16"/>
      <c r="B220" s="1" t="s">
        <v>214</v>
      </c>
      <c r="C220" s="77"/>
      <c r="D220" s="15">
        <v>2</v>
      </c>
      <c r="E220" s="21">
        <v>28</v>
      </c>
      <c r="F220" s="8" t="s">
        <v>22</v>
      </c>
    </row>
    <row r="221" spans="1:6" ht="20.100000000000001" customHeight="1">
      <c r="A221" s="18" t="s">
        <v>48</v>
      </c>
      <c r="B221" s="19"/>
      <c r="C221" s="77" t="s">
        <v>19</v>
      </c>
      <c r="D221" s="20">
        <f>SUM(D222)</f>
        <v>10</v>
      </c>
      <c r="E221" s="21">
        <v>6</v>
      </c>
      <c r="F221" s="8" t="s">
        <v>22</v>
      </c>
    </row>
    <row r="222" spans="1:6" ht="20.100000000000001" customHeight="1">
      <c r="A222" s="16"/>
      <c r="B222" s="1" t="s">
        <v>33</v>
      </c>
      <c r="C222" s="77"/>
      <c r="D222" s="15">
        <f>SUM(D223)</f>
        <v>10</v>
      </c>
      <c r="E222" s="21">
        <v>6</v>
      </c>
      <c r="F222" s="8" t="s">
        <v>22</v>
      </c>
    </row>
    <row r="223" spans="1:6" ht="20.100000000000001" customHeight="1">
      <c r="A223" s="16"/>
      <c r="B223" s="1" t="s">
        <v>69</v>
      </c>
      <c r="C223" s="77"/>
      <c r="D223" s="15">
        <f>SUM(D224:D224)</f>
        <v>10</v>
      </c>
      <c r="E223" s="21">
        <v>6</v>
      </c>
      <c r="F223" s="8" t="s">
        <v>22</v>
      </c>
    </row>
    <row r="224" spans="1:6" ht="20.100000000000001" customHeight="1">
      <c r="A224" s="16"/>
      <c r="B224" s="1" t="s">
        <v>49</v>
      </c>
      <c r="C224" s="77"/>
      <c r="D224" s="15">
        <v>10</v>
      </c>
      <c r="E224" s="21">
        <v>6</v>
      </c>
      <c r="F224" s="8" t="s">
        <v>22</v>
      </c>
    </row>
    <row r="225" spans="1:6" ht="20.100000000000001" customHeight="1">
      <c r="A225" s="18" t="s">
        <v>204</v>
      </c>
      <c r="B225" s="19"/>
      <c r="C225" s="77" t="s">
        <v>19</v>
      </c>
      <c r="D225" s="20">
        <f>SUM(D226)</f>
        <v>10</v>
      </c>
      <c r="E225" s="21">
        <v>5</v>
      </c>
      <c r="F225" s="8" t="s">
        <v>22</v>
      </c>
    </row>
    <row r="226" spans="1:6" ht="20.100000000000001" customHeight="1">
      <c r="A226" s="16"/>
      <c r="B226" s="1" t="s">
        <v>33</v>
      </c>
      <c r="C226" s="77"/>
      <c r="D226" s="15">
        <f>D227</f>
        <v>10</v>
      </c>
      <c r="E226" s="21">
        <v>5</v>
      </c>
      <c r="F226" s="8" t="s">
        <v>22</v>
      </c>
    </row>
    <row r="227" spans="1:6" ht="20.100000000000001" customHeight="1">
      <c r="A227" s="16"/>
      <c r="B227" s="1" t="s">
        <v>69</v>
      </c>
      <c r="C227" s="77"/>
      <c r="D227" s="15">
        <f>SUM(D228)</f>
        <v>10</v>
      </c>
      <c r="E227" s="21">
        <v>5</v>
      </c>
      <c r="F227" s="8" t="s">
        <v>22</v>
      </c>
    </row>
    <row r="228" spans="1:6" ht="20.100000000000001" customHeight="1">
      <c r="A228" s="16"/>
      <c r="B228" s="1" t="s">
        <v>49</v>
      </c>
      <c r="C228" s="77"/>
      <c r="D228" s="15">
        <v>10</v>
      </c>
      <c r="E228" s="21">
        <v>5</v>
      </c>
      <c r="F228" s="8" t="s">
        <v>22</v>
      </c>
    </row>
    <row r="229" spans="1:6" ht="20.100000000000001" customHeight="1">
      <c r="A229" s="18" t="s">
        <v>205</v>
      </c>
      <c r="B229" s="19"/>
      <c r="C229" s="77" t="s">
        <v>19</v>
      </c>
      <c r="D229" s="20">
        <f>SUM(D230)</f>
        <v>10</v>
      </c>
      <c r="E229" s="21">
        <v>7</v>
      </c>
      <c r="F229" s="8" t="s">
        <v>22</v>
      </c>
    </row>
    <row r="230" spans="1:6" ht="20.100000000000001" customHeight="1">
      <c r="A230" s="16"/>
      <c r="B230" s="1" t="s">
        <v>33</v>
      </c>
      <c r="C230" s="77"/>
      <c r="D230" s="15">
        <f>SUM(D231)</f>
        <v>10</v>
      </c>
      <c r="E230" s="21">
        <v>7</v>
      </c>
      <c r="F230" s="8" t="s">
        <v>22</v>
      </c>
    </row>
    <row r="231" spans="1:6" ht="20.100000000000001" customHeight="1">
      <c r="A231" s="16"/>
      <c r="B231" s="1" t="s">
        <v>69</v>
      </c>
      <c r="C231" s="77"/>
      <c r="D231" s="15">
        <f>SUM(D232)</f>
        <v>10</v>
      </c>
      <c r="E231" s="21">
        <v>7</v>
      </c>
      <c r="F231" s="8" t="s">
        <v>22</v>
      </c>
    </row>
    <row r="232" spans="1:6" ht="20.100000000000001" customHeight="1">
      <c r="A232" s="16"/>
      <c r="B232" s="1" t="s">
        <v>49</v>
      </c>
      <c r="C232" s="77"/>
      <c r="D232" s="15">
        <v>10</v>
      </c>
      <c r="E232" s="21">
        <v>7</v>
      </c>
      <c r="F232" s="8" t="s">
        <v>22</v>
      </c>
    </row>
    <row r="233" spans="1:6" ht="20.100000000000001" customHeight="1">
      <c r="A233" s="18" t="s">
        <v>206</v>
      </c>
      <c r="B233" s="19"/>
      <c r="C233" s="77" t="s">
        <v>20</v>
      </c>
      <c r="D233" s="20">
        <f>SUM(D235)</f>
        <v>1</v>
      </c>
      <c r="E233" s="21">
        <v>40</v>
      </c>
      <c r="F233" s="8" t="s">
        <v>22</v>
      </c>
    </row>
    <row r="234" spans="1:6" ht="20.100000000000001" customHeight="1">
      <c r="A234" s="16"/>
      <c r="B234" s="1" t="s">
        <v>220</v>
      </c>
      <c r="C234" s="77"/>
      <c r="D234" s="15"/>
      <c r="E234" s="21">
        <v>40</v>
      </c>
      <c r="F234" s="8" t="s">
        <v>22</v>
      </c>
    </row>
    <row r="235" spans="1:6" ht="20.100000000000001" customHeight="1">
      <c r="A235" s="16"/>
      <c r="B235" s="1" t="s">
        <v>33</v>
      </c>
      <c r="C235" s="77"/>
      <c r="D235" s="15">
        <f>SUM(D236)</f>
        <v>1</v>
      </c>
      <c r="E235" s="21">
        <v>40</v>
      </c>
      <c r="F235" s="8" t="s">
        <v>22</v>
      </c>
    </row>
    <row r="236" spans="1:6" s="22" customFormat="1" ht="19.5" customHeight="1">
      <c r="A236" s="16"/>
      <c r="B236" s="1" t="s">
        <v>69</v>
      </c>
      <c r="C236" s="77"/>
      <c r="D236" s="15">
        <f>SUM(D237:D237)</f>
        <v>1</v>
      </c>
      <c r="E236" s="21">
        <v>40</v>
      </c>
      <c r="F236" s="8" t="s">
        <v>22</v>
      </c>
    </row>
    <row r="237" spans="1:6" ht="20.100000000000001" customHeight="1">
      <c r="A237" s="16"/>
      <c r="B237" s="1" t="s">
        <v>221</v>
      </c>
      <c r="C237" s="77"/>
      <c r="D237" s="15">
        <v>1</v>
      </c>
      <c r="E237" s="21">
        <v>40</v>
      </c>
      <c r="F237" s="8" t="s">
        <v>22</v>
      </c>
    </row>
    <row r="238" spans="1:6" ht="20.100000000000001" customHeight="1">
      <c r="A238" s="18" t="s">
        <v>207</v>
      </c>
      <c r="B238" s="19"/>
      <c r="C238" s="77" t="s">
        <v>20</v>
      </c>
      <c r="D238" s="20">
        <f>SUM(D240)</f>
        <v>2</v>
      </c>
      <c r="E238" s="21">
        <v>39</v>
      </c>
      <c r="F238" s="8" t="s">
        <v>22</v>
      </c>
    </row>
    <row r="239" spans="1:6" ht="20.100000000000001" customHeight="1">
      <c r="A239" s="16"/>
      <c r="B239" s="1" t="s">
        <v>220</v>
      </c>
      <c r="C239" s="77"/>
      <c r="D239" s="15"/>
      <c r="E239" s="21">
        <v>39</v>
      </c>
      <c r="F239" s="8" t="s">
        <v>22</v>
      </c>
    </row>
    <row r="240" spans="1:6" s="22" customFormat="1" ht="20.100000000000001" customHeight="1">
      <c r="A240" s="16"/>
      <c r="B240" s="1" t="s">
        <v>33</v>
      </c>
      <c r="C240" s="77"/>
      <c r="D240" s="15">
        <f>D241</f>
        <v>2</v>
      </c>
      <c r="E240" s="21">
        <v>39</v>
      </c>
      <c r="F240" s="8" t="s">
        <v>22</v>
      </c>
    </row>
    <row r="241" spans="1:6" ht="20.100000000000001" customHeight="1">
      <c r="A241" s="16"/>
      <c r="B241" s="1" t="s">
        <v>69</v>
      </c>
      <c r="C241" s="77"/>
      <c r="D241" s="15">
        <f>SUM(D242:D243)</f>
        <v>2</v>
      </c>
      <c r="E241" s="21">
        <v>39</v>
      </c>
      <c r="F241" s="8" t="s">
        <v>22</v>
      </c>
    </row>
    <row r="242" spans="1:6" ht="20.100000000000001" customHeight="1">
      <c r="A242" s="16"/>
      <c r="B242" s="1" t="s">
        <v>218</v>
      </c>
      <c r="C242" s="77"/>
      <c r="D242" s="15"/>
      <c r="E242" s="21">
        <v>39</v>
      </c>
      <c r="F242" s="8" t="s">
        <v>22</v>
      </c>
    </row>
    <row r="243" spans="1:6" ht="20.100000000000001" customHeight="1">
      <c r="A243" s="16"/>
      <c r="B243" s="1" t="s">
        <v>219</v>
      </c>
      <c r="C243" s="77"/>
      <c r="D243" s="15">
        <v>2</v>
      </c>
      <c r="E243" s="21">
        <v>39</v>
      </c>
      <c r="F243" s="8" t="s">
        <v>22</v>
      </c>
    </row>
    <row r="244" spans="1:6" s="22" customFormat="1" ht="20.100000000000001" customHeight="1">
      <c r="A244" s="18" t="s">
        <v>50</v>
      </c>
      <c r="B244" s="19"/>
      <c r="C244" s="77" t="s">
        <v>20</v>
      </c>
      <c r="D244" s="20">
        <f>SUM(D246)</f>
        <v>2</v>
      </c>
      <c r="E244" s="21">
        <v>38</v>
      </c>
      <c r="F244" s="8" t="s">
        <v>22</v>
      </c>
    </row>
    <row r="245" spans="1:6" ht="20.100000000000001" customHeight="1">
      <c r="A245" s="16"/>
      <c r="B245" s="1" t="s">
        <v>220</v>
      </c>
      <c r="C245" s="77"/>
      <c r="D245" s="15"/>
      <c r="E245" s="21">
        <v>38</v>
      </c>
      <c r="F245" s="8" t="s">
        <v>22</v>
      </c>
    </row>
    <row r="246" spans="1:6" ht="20.100000000000001" customHeight="1">
      <c r="A246" s="16"/>
      <c r="B246" s="1" t="s">
        <v>33</v>
      </c>
      <c r="C246" s="77"/>
      <c r="D246" s="15">
        <f>D247</f>
        <v>2</v>
      </c>
      <c r="E246" s="21">
        <v>38</v>
      </c>
      <c r="F246" s="8" t="s">
        <v>22</v>
      </c>
    </row>
    <row r="247" spans="1:6" ht="20.100000000000001" customHeight="1">
      <c r="A247" s="16"/>
      <c r="B247" s="1" t="s">
        <v>69</v>
      </c>
      <c r="C247" s="77"/>
      <c r="D247" s="15">
        <f>SUM(D248:D249)</f>
        <v>2</v>
      </c>
      <c r="E247" s="21">
        <v>38</v>
      </c>
      <c r="F247" s="8" t="s">
        <v>22</v>
      </c>
    </row>
    <row r="248" spans="1:6" s="22" customFormat="1" ht="20.100000000000001" customHeight="1">
      <c r="A248" s="16"/>
      <c r="B248" s="1" t="s">
        <v>218</v>
      </c>
      <c r="C248" s="77"/>
      <c r="D248" s="15"/>
      <c r="E248" s="21">
        <v>38</v>
      </c>
      <c r="F248" s="8" t="s">
        <v>22</v>
      </c>
    </row>
    <row r="249" spans="1:6" ht="20.100000000000001" customHeight="1">
      <c r="A249" s="16"/>
      <c r="B249" s="1" t="s">
        <v>219</v>
      </c>
      <c r="C249" s="77"/>
      <c r="D249" s="15">
        <v>2</v>
      </c>
      <c r="E249" s="21">
        <v>38</v>
      </c>
      <c r="F249" s="8" t="s">
        <v>22</v>
      </c>
    </row>
    <row r="250" spans="1:6" ht="20.100000000000001" customHeight="1">
      <c r="A250" s="18" t="s">
        <v>51</v>
      </c>
      <c r="B250" s="19"/>
      <c r="C250" s="77" t="s">
        <v>18</v>
      </c>
      <c r="D250" s="20">
        <f>SUM(D251)</f>
        <v>2</v>
      </c>
      <c r="E250" s="21">
        <v>47</v>
      </c>
      <c r="F250" s="8" t="s">
        <v>22</v>
      </c>
    </row>
    <row r="251" spans="1:6" ht="20.100000000000001" customHeight="1">
      <c r="A251" s="16"/>
      <c r="B251" s="1" t="s">
        <v>33</v>
      </c>
      <c r="C251" s="77"/>
      <c r="D251" s="15">
        <f>SUM(D252)</f>
        <v>2</v>
      </c>
      <c r="E251" s="21">
        <v>47</v>
      </c>
      <c r="F251" s="8" t="s">
        <v>22</v>
      </c>
    </row>
    <row r="252" spans="1:6" s="22" customFormat="1" ht="20.100000000000001" customHeight="1">
      <c r="A252" s="16"/>
      <c r="B252" s="1" t="s">
        <v>69</v>
      </c>
      <c r="C252" s="77"/>
      <c r="D252" s="20">
        <f>SUM(D254:D254)</f>
        <v>2</v>
      </c>
      <c r="E252" s="21">
        <v>47</v>
      </c>
      <c r="F252" s="8" t="s">
        <v>22</v>
      </c>
    </row>
    <row r="253" spans="1:6" ht="20.100000000000001" customHeight="1">
      <c r="A253" s="16"/>
      <c r="B253" s="1" t="s">
        <v>218</v>
      </c>
      <c r="C253" s="78"/>
      <c r="D253" s="57"/>
      <c r="E253" s="21">
        <v>47</v>
      </c>
      <c r="F253" s="8" t="s">
        <v>22</v>
      </c>
    </row>
    <row r="254" spans="1:6" ht="20.100000000000001" customHeight="1">
      <c r="A254" s="16"/>
      <c r="B254" s="1" t="s">
        <v>219</v>
      </c>
      <c r="C254" s="77"/>
      <c r="D254" s="15">
        <v>2</v>
      </c>
      <c r="E254" s="21">
        <v>47</v>
      </c>
      <c r="F254" s="8" t="s">
        <v>22</v>
      </c>
    </row>
    <row r="255" spans="1:6" ht="20.100000000000001" customHeight="1">
      <c r="A255" s="18" t="s">
        <v>52</v>
      </c>
      <c r="B255" s="19"/>
      <c r="C255" s="77" t="s">
        <v>18</v>
      </c>
      <c r="D255" s="20">
        <f>SUM(D256)</f>
        <v>2</v>
      </c>
      <c r="E255" s="21">
        <v>48</v>
      </c>
      <c r="F255" s="8" t="s">
        <v>22</v>
      </c>
    </row>
    <row r="256" spans="1:6" s="22" customFormat="1" ht="20.100000000000001" customHeight="1">
      <c r="A256" s="16"/>
      <c r="B256" s="1" t="s">
        <v>33</v>
      </c>
      <c r="C256" s="77"/>
      <c r="D256" s="15">
        <f>SUM(D257)</f>
        <v>2</v>
      </c>
      <c r="E256" s="21">
        <v>48</v>
      </c>
      <c r="F256" s="8" t="s">
        <v>22</v>
      </c>
    </row>
    <row r="257" spans="1:6" ht="20.100000000000001" customHeight="1">
      <c r="A257" s="16"/>
      <c r="B257" s="1" t="s">
        <v>69</v>
      </c>
      <c r="C257" s="77"/>
      <c r="D257" s="15">
        <f>SUM(D258:D259)</f>
        <v>2</v>
      </c>
      <c r="E257" s="21">
        <v>48</v>
      </c>
      <c r="F257" s="8" t="s">
        <v>22</v>
      </c>
    </row>
    <row r="258" spans="1:6" ht="20.100000000000001" customHeight="1">
      <c r="A258" s="16"/>
      <c r="B258" s="1" t="s">
        <v>218</v>
      </c>
      <c r="C258" s="77"/>
      <c r="D258" s="15">
        <f>INT(C258/0.625)</f>
        <v>0</v>
      </c>
      <c r="E258" s="21">
        <v>48</v>
      </c>
      <c r="F258" s="8" t="s">
        <v>22</v>
      </c>
    </row>
    <row r="259" spans="1:6" ht="20.100000000000001" customHeight="1">
      <c r="A259" s="16"/>
      <c r="B259" s="1" t="s">
        <v>219</v>
      </c>
      <c r="C259" s="77"/>
      <c r="D259" s="15">
        <v>2</v>
      </c>
      <c r="E259" s="21">
        <v>48</v>
      </c>
      <c r="F259" s="8" t="s">
        <v>22</v>
      </c>
    </row>
    <row r="260" spans="1:6" ht="20.100000000000001" customHeight="1">
      <c r="A260" s="18" t="s">
        <v>53</v>
      </c>
      <c r="B260" s="19"/>
      <c r="C260" s="77" t="s">
        <v>18</v>
      </c>
      <c r="D260" s="20">
        <f>SUM(D264)</f>
        <v>2</v>
      </c>
      <c r="E260" s="21">
        <v>49</v>
      </c>
      <c r="F260" s="8" t="s">
        <v>22</v>
      </c>
    </row>
    <row r="261" spans="1:6" s="22" customFormat="1" ht="20.100000000000001" customHeight="1">
      <c r="A261" s="16"/>
      <c r="B261" s="1" t="s">
        <v>33</v>
      </c>
      <c r="C261" s="77"/>
      <c r="D261" s="15"/>
      <c r="E261" s="21">
        <v>49</v>
      </c>
      <c r="F261" s="8" t="s">
        <v>22</v>
      </c>
    </row>
    <row r="262" spans="1:6" ht="20.100000000000001" customHeight="1">
      <c r="A262" s="16"/>
      <c r="B262" s="1" t="s">
        <v>69</v>
      </c>
      <c r="C262" s="77"/>
      <c r="D262" s="15"/>
      <c r="E262" s="21">
        <v>49</v>
      </c>
      <c r="F262" s="8" t="s">
        <v>22</v>
      </c>
    </row>
    <row r="263" spans="1:6" ht="20.100000000000001" customHeight="1">
      <c r="A263" s="16"/>
      <c r="B263" s="1" t="s">
        <v>218</v>
      </c>
      <c r="C263" s="77"/>
      <c r="D263" s="15">
        <v>2</v>
      </c>
      <c r="E263" s="21">
        <v>49</v>
      </c>
      <c r="F263" s="8" t="s">
        <v>22</v>
      </c>
    </row>
    <row r="264" spans="1:6" ht="20.100000000000001" customHeight="1">
      <c r="A264" s="16"/>
      <c r="B264" s="1" t="s">
        <v>219</v>
      </c>
      <c r="C264" s="77"/>
      <c r="D264" s="15">
        <v>2</v>
      </c>
      <c r="E264" s="21">
        <v>49</v>
      </c>
      <c r="F264" s="8" t="s">
        <v>22</v>
      </c>
    </row>
    <row r="265" spans="1:6" ht="20.100000000000001" customHeight="1">
      <c r="A265" s="18" t="s">
        <v>208</v>
      </c>
      <c r="B265" s="19"/>
      <c r="C265" s="77" t="s">
        <v>18</v>
      </c>
      <c r="D265" s="20">
        <f>SUM(D266)</f>
        <v>2</v>
      </c>
      <c r="E265" s="21">
        <v>53</v>
      </c>
      <c r="F265" s="8" t="s">
        <v>22</v>
      </c>
    </row>
    <row r="266" spans="1:6" ht="20.100000000000001" customHeight="1">
      <c r="A266" s="16"/>
      <c r="B266" s="1" t="s">
        <v>33</v>
      </c>
      <c r="C266" s="77"/>
      <c r="D266" s="15">
        <f>SUM(D268)</f>
        <v>2</v>
      </c>
      <c r="E266" s="21">
        <v>53</v>
      </c>
      <c r="F266" s="8" t="s">
        <v>22</v>
      </c>
    </row>
    <row r="267" spans="1:6" s="22" customFormat="1" ht="20.100000000000001" customHeight="1">
      <c r="A267" s="16"/>
      <c r="B267" s="1" t="s">
        <v>69</v>
      </c>
      <c r="C267" s="77"/>
      <c r="D267" s="15"/>
      <c r="E267" s="21">
        <v>53</v>
      </c>
      <c r="F267" s="8" t="s">
        <v>22</v>
      </c>
    </row>
    <row r="268" spans="1:6" ht="20.100000000000001" customHeight="1">
      <c r="A268" s="16"/>
      <c r="B268" s="1" t="s">
        <v>218</v>
      </c>
      <c r="C268" s="77"/>
      <c r="D268" s="15">
        <f>SUM(D269:D269)</f>
        <v>2</v>
      </c>
      <c r="E268" s="21">
        <v>53</v>
      </c>
      <c r="F268" s="8" t="s">
        <v>22</v>
      </c>
    </row>
    <row r="269" spans="1:6" ht="20.100000000000001" customHeight="1">
      <c r="A269" s="16"/>
      <c r="B269" s="1" t="s">
        <v>219</v>
      </c>
      <c r="C269" s="77"/>
      <c r="D269" s="15">
        <v>2</v>
      </c>
      <c r="E269" s="21">
        <v>53</v>
      </c>
      <c r="F269" s="8" t="s">
        <v>22</v>
      </c>
    </row>
    <row r="270" spans="1:6" ht="20.100000000000001" customHeight="1">
      <c r="A270" s="17" t="s">
        <v>209</v>
      </c>
      <c r="B270" s="1"/>
      <c r="C270" s="77"/>
      <c r="D270" s="15">
        <f>SUM(D291,D296,D301,D306,D311,D316,D321,D326,D331,D336,D341,D346,D351,D356,D361,D366,D371)</f>
        <v>170</v>
      </c>
    </row>
    <row r="271" spans="1:6" ht="20.100000000000001" customHeight="1">
      <c r="A271" s="18" t="s">
        <v>133</v>
      </c>
      <c r="B271" s="19"/>
      <c r="C271" s="77" t="s">
        <v>20</v>
      </c>
      <c r="D271" s="20">
        <f>SUM(D272)</f>
        <v>8</v>
      </c>
      <c r="E271" s="21">
        <v>26</v>
      </c>
      <c r="F271" s="8" t="s">
        <v>66</v>
      </c>
    </row>
    <row r="272" spans="1:6" ht="20.100000000000001" customHeight="1">
      <c r="A272" s="16"/>
      <c r="B272" s="1" t="s">
        <v>33</v>
      </c>
      <c r="C272" s="77"/>
      <c r="D272" s="15">
        <f>SUM(D273:D274)</f>
        <v>8</v>
      </c>
      <c r="E272" s="21">
        <v>26</v>
      </c>
      <c r="F272" s="8" t="s">
        <v>66</v>
      </c>
    </row>
    <row r="273" spans="1:6" s="22" customFormat="1" ht="20.100000000000001" customHeight="1">
      <c r="A273" s="16"/>
      <c r="B273" s="2" t="s">
        <v>54</v>
      </c>
      <c r="C273" s="77"/>
      <c r="D273" s="15"/>
      <c r="E273" s="21">
        <v>26</v>
      </c>
      <c r="F273" s="8" t="s">
        <v>66</v>
      </c>
    </row>
    <row r="274" spans="1:6" ht="20.100000000000001" customHeight="1">
      <c r="A274" s="16"/>
      <c r="B274" s="1" t="s">
        <v>161</v>
      </c>
      <c r="C274" s="77"/>
      <c r="D274" s="15">
        <v>8</v>
      </c>
      <c r="E274" s="21">
        <v>26</v>
      </c>
      <c r="F274" s="8" t="s">
        <v>66</v>
      </c>
    </row>
    <row r="275" spans="1:6" ht="20.100000000000001" customHeight="1">
      <c r="A275" s="18" t="s">
        <v>134</v>
      </c>
      <c r="B275" s="19"/>
      <c r="C275" s="77" t="s">
        <v>20</v>
      </c>
      <c r="D275" s="20">
        <f>SUM(D276)</f>
        <v>4</v>
      </c>
      <c r="E275" s="21">
        <v>27</v>
      </c>
      <c r="F275" s="8" t="s">
        <v>66</v>
      </c>
    </row>
    <row r="276" spans="1:6" ht="20.100000000000001" customHeight="1">
      <c r="A276" s="16"/>
      <c r="B276" s="1" t="s">
        <v>33</v>
      </c>
      <c r="C276" s="77"/>
      <c r="D276" s="15">
        <f>SUM(D277)</f>
        <v>4</v>
      </c>
      <c r="E276" s="21">
        <v>27</v>
      </c>
      <c r="F276" s="8" t="s">
        <v>66</v>
      </c>
    </row>
    <row r="277" spans="1:6" ht="20.100000000000001" customHeight="1">
      <c r="A277" s="16"/>
      <c r="B277" s="2" t="s">
        <v>54</v>
      </c>
      <c r="C277" s="77"/>
      <c r="D277" s="15">
        <v>4</v>
      </c>
      <c r="E277" s="21">
        <v>27</v>
      </c>
      <c r="F277" s="8" t="s">
        <v>66</v>
      </c>
    </row>
    <row r="278" spans="1:6" s="22" customFormat="1" ht="20.100000000000001" customHeight="1">
      <c r="A278" s="16"/>
      <c r="B278" s="1" t="s">
        <v>55</v>
      </c>
      <c r="C278" s="77"/>
      <c r="D278" s="15">
        <v>4</v>
      </c>
      <c r="E278" s="21">
        <v>27</v>
      </c>
      <c r="F278" s="8" t="s">
        <v>66</v>
      </c>
    </row>
    <row r="279" spans="1:6" ht="20.100000000000001" customHeight="1">
      <c r="A279" s="18" t="s">
        <v>225</v>
      </c>
      <c r="B279" s="19"/>
      <c r="C279" s="77" t="s">
        <v>20</v>
      </c>
      <c r="D279" s="20">
        <f>SUM(D280)</f>
        <v>4</v>
      </c>
      <c r="E279" s="21">
        <v>28</v>
      </c>
      <c r="F279" s="8" t="s">
        <v>66</v>
      </c>
    </row>
    <row r="280" spans="1:6" ht="20.100000000000001" customHeight="1">
      <c r="A280" s="23"/>
      <c r="B280" s="1" t="s">
        <v>33</v>
      </c>
      <c r="C280" s="79"/>
      <c r="D280" s="33">
        <v>4</v>
      </c>
      <c r="E280" s="21">
        <v>28</v>
      </c>
      <c r="F280" s="8" t="s">
        <v>66</v>
      </c>
    </row>
    <row r="281" spans="1:6" ht="20.100000000000001" customHeight="1">
      <c r="A281" s="27"/>
      <c r="B281" s="2" t="s">
        <v>54</v>
      </c>
      <c r="C281" s="79"/>
      <c r="D281" s="24">
        <v>4</v>
      </c>
      <c r="E281" s="21">
        <v>28</v>
      </c>
      <c r="F281" s="8" t="s">
        <v>66</v>
      </c>
    </row>
    <row r="282" spans="1:6" ht="20.100000000000001" customHeight="1">
      <c r="A282" s="27"/>
      <c r="B282" s="1" t="s">
        <v>55</v>
      </c>
      <c r="C282" s="79"/>
      <c r="D282" s="24">
        <v>4</v>
      </c>
      <c r="E282" s="21">
        <v>28</v>
      </c>
      <c r="F282" s="8" t="s">
        <v>66</v>
      </c>
    </row>
    <row r="283" spans="1:6" s="22" customFormat="1" ht="20.100000000000001" customHeight="1">
      <c r="A283" s="18" t="s">
        <v>138</v>
      </c>
      <c r="B283" s="19"/>
      <c r="C283" s="77" t="s">
        <v>20</v>
      </c>
      <c r="D283" s="20">
        <f>D284</f>
        <v>4</v>
      </c>
      <c r="E283" s="21">
        <v>31</v>
      </c>
      <c r="F283" s="8" t="s">
        <v>66</v>
      </c>
    </row>
    <row r="284" spans="1:6" ht="20.100000000000001" customHeight="1">
      <c r="A284" s="16"/>
      <c r="B284" s="1" t="s">
        <v>33</v>
      </c>
      <c r="C284" s="77"/>
      <c r="D284" s="15">
        <f>SUM(D285)</f>
        <v>4</v>
      </c>
      <c r="E284" s="21">
        <v>31</v>
      </c>
      <c r="F284" s="8" t="s">
        <v>66</v>
      </c>
    </row>
    <row r="285" spans="1:6" ht="20.100000000000001" customHeight="1">
      <c r="A285" s="16"/>
      <c r="B285" s="2" t="s">
        <v>54</v>
      </c>
      <c r="C285" s="77"/>
      <c r="D285" s="15">
        <v>4</v>
      </c>
      <c r="E285" s="21">
        <v>31</v>
      </c>
      <c r="F285" s="8" t="s">
        <v>66</v>
      </c>
    </row>
    <row r="286" spans="1:6" ht="20.100000000000001" customHeight="1">
      <c r="A286" s="16"/>
      <c r="B286" s="1" t="s">
        <v>55</v>
      </c>
      <c r="C286" s="77"/>
      <c r="D286" s="15">
        <v>4</v>
      </c>
      <c r="E286" s="21">
        <v>31</v>
      </c>
      <c r="F286" s="8" t="s">
        <v>66</v>
      </c>
    </row>
    <row r="287" spans="1:6" ht="20.100000000000001" customHeight="1">
      <c r="A287" s="18" t="s">
        <v>139</v>
      </c>
      <c r="B287" s="19"/>
      <c r="C287" s="77" t="s">
        <v>20</v>
      </c>
      <c r="D287" s="20">
        <f>D288</f>
        <v>4</v>
      </c>
      <c r="E287" s="21">
        <v>32</v>
      </c>
      <c r="F287" s="8" t="s">
        <v>66</v>
      </c>
    </row>
    <row r="288" spans="1:6" s="22" customFormat="1" ht="20.100000000000001" customHeight="1">
      <c r="A288" s="16"/>
      <c r="B288" s="1" t="s">
        <v>33</v>
      </c>
      <c r="C288" s="77"/>
      <c r="D288" s="15">
        <f>SUM(D289)</f>
        <v>4</v>
      </c>
      <c r="E288" s="21">
        <v>32</v>
      </c>
      <c r="F288" s="8" t="s">
        <v>66</v>
      </c>
    </row>
    <row r="289" spans="1:6" ht="20.100000000000001" customHeight="1">
      <c r="A289" s="16"/>
      <c r="B289" s="2" t="s">
        <v>54</v>
      </c>
      <c r="C289" s="77"/>
      <c r="D289" s="15">
        <f>SUM(D290)</f>
        <v>4</v>
      </c>
      <c r="E289" s="21">
        <v>32</v>
      </c>
      <c r="F289" s="8" t="s">
        <v>66</v>
      </c>
    </row>
    <row r="290" spans="1:6" ht="20.100000000000001" customHeight="1">
      <c r="A290" s="16"/>
      <c r="B290" s="1" t="s">
        <v>55</v>
      </c>
      <c r="C290" s="77"/>
      <c r="D290" s="15">
        <v>4</v>
      </c>
      <c r="E290" s="21">
        <v>32</v>
      </c>
      <c r="F290" s="8" t="s">
        <v>66</v>
      </c>
    </row>
    <row r="291" spans="1:6" ht="20.100000000000001" customHeight="1">
      <c r="A291" s="18" t="s">
        <v>56</v>
      </c>
      <c r="B291" s="19"/>
      <c r="C291" s="77" t="s">
        <v>19</v>
      </c>
      <c r="D291" s="20">
        <f>SUM(D292)</f>
        <v>10</v>
      </c>
      <c r="E291" s="21">
        <v>11</v>
      </c>
      <c r="F291" s="8" t="s">
        <v>66</v>
      </c>
    </row>
    <row r="292" spans="1:6" ht="20.100000000000001" customHeight="1">
      <c r="A292" s="16"/>
      <c r="B292" s="1" t="s">
        <v>33</v>
      </c>
      <c r="C292" s="77"/>
      <c r="D292" s="15">
        <f>SUM(D293)</f>
        <v>10</v>
      </c>
      <c r="E292" s="21">
        <v>11</v>
      </c>
      <c r="F292" s="8" t="s">
        <v>66</v>
      </c>
    </row>
    <row r="293" spans="1:6" ht="20.100000000000001" customHeight="1">
      <c r="A293" s="16"/>
      <c r="B293" s="1" t="s">
        <v>70</v>
      </c>
      <c r="C293" s="77"/>
      <c r="D293" s="15">
        <f>SUM(D295)</f>
        <v>10</v>
      </c>
      <c r="E293" s="21">
        <v>11</v>
      </c>
      <c r="F293" s="8" t="s">
        <v>66</v>
      </c>
    </row>
    <row r="294" spans="1:6" s="22" customFormat="1" ht="19.5" customHeight="1">
      <c r="A294" s="16"/>
      <c r="B294" s="1" t="s">
        <v>211</v>
      </c>
      <c r="C294" s="77"/>
      <c r="D294" s="15"/>
      <c r="E294" s="21">
        <v>11</v>
      </c>
      <c r="F294" s="8" t="s">
        <v>66</v>
      </c>
    </row>
    <row r="295" spans="1:6" ht="20.100000000000001" customHeight="1">
      <c r="A295" s="16"/>
      <c r="B295" s="1" t="s">
        <v>212</v>
      </c>
      <c r="C295" s="77"/>
      <c r="D295" s="15">
        <v>10</v>
      </c>
      <c r="E295" s="21">
        <v>11</v>
      </c>
      <c r="F295" s="8" t="s">
        <v>66</v>
      </c>
    </row>
    <row r="296" spans="1:6" ht="20.100000000000001" customHeight="1">
      <c r="A296" s="18" t="s">
        <v>57</v>
      </c>
      <c r="B296" s="1"/>
      <c r="C296" s="77" t="s">
        <v>19</v>
      </c>
      <c r="D296" s="20">
        <f>D297</f>
        <v>10</v>
      </c>
      <c r="E296" s="7">
        <v>12</v>
      </c>
      <c r="F296" s="8" t="s">
        <v>66</v>
      </c>
    </row>
    <row r="297" spans="1:6" ht="20.100000000000001" customHeight="1">
      <c r="A297" s="16"/>
      <c r="B297" s="1" t="s">
        <v>33</v>
      </c>
      <c r="C297" s="77"/>
      <c r="D297" s="15">
        <f>D298</f>
        <v>10</v>
      </c>
      <c r="E297" s="7">
        <v>12</v>
      </c>
      <c r="F297" s="8" t="s">
        <v>66</v>
      </c>
    </row>
    <row r="298" spans="1:6" s="22" customFormat="1" ht="20.100000000000001" customHeight="1">
      <c r="A298" s="16"/>
      <c r="B298" s="1" t="s">
        <v>70</v>
      </c>
      <c r="C298" s="77"/>
      <c r="D298" s="15">
        <f>D299</f>
        <v>10</v>
      </c>
      <c r="E298" s="7">
        <v>12</v>
      </c>
      <c r="F298" s="8" t="s">
        <v>66</v>
      </c>
    </row>
    <row r="299" spans="1:6" ht="20.100000000000001" customHeight="1">
      <c r="A299" s="16"/>
      <c r="B299" s="1" t="s">
        <v>211</v>
      </c>
      <c r="C299" s="77"/>
      <c r="D299" s="15">
        <v>10</v>
      </c>
      <c r="E299" s="7">
        <v>12</v>
      </c>
      <c r="F299" s="8" t="s">
        <v>66</v>
      </c>
    </row>
    <row r="300" spans="1:6" ht="20.100000000000001" customHeight="1">
      <c r="A300" s="16"/>
      <c r="B300" s="1" t="s">
        <v>212</v>
      </c>
      <c r="C300" s="77"/>
      <c r="D300" s="15"/>
      <c r="E300" s="7">
        <v>12</v>
      </c>
      <c r="F300" s="8" t="s">
        <v>66</v>
      </c>
    </row>
    <row r="301" spans="1:6" ht="20.100000000000001" customHeight="1">
      <c r="A301" s="18" t="s">
        <v>58</v>
      </c>
      <c r="B301" s="1"/>
      <c r="C301" s="77" t="s">
        <v>19</v>
      </c>
      <c r="D301" s="20">
        <f>SUBTOTAL(9,D302:D305)</f>
        <v>10</v>
      </c>
      <c r="E301" s="7">
        <v>8</v>
      </c>
      <c r="F301" s="8" t="s">
        <v>66</v>
      </c>
    </row>
    <row r="302" spans="1:6" s="22" customFormat="1" ht="20.100000000000001" customHeight="1">
      <c r="A302" s="16"/>
      <c r="B302" s="1" t="s">
        <v>33</v>
      </c>
      <c r="C302" s="77"/>
      <c r="D302" s="15"/>
      <c r="E302" s="7">
        <v>8</v>
      </c>
      <c r="F302" s="8" t="s">
        <v>66</v>
      </c>
    </row>
    <row r="303" spans="1:6" s="26" customFormat="1" ht="20.100000000000001" customHeight="1">
      <c r="A303" s="16"/>
      <c r="B303" s="1" t="s">
        <v>70</v>
      </c>
      <c r="C303" s="77"/>
      <c r="D303" s="15"/>
      <c r="E303" s="7">
        <v>8</v>
      </c>
      <c r="F303" s="8" t="s">
        <v>66</v>
      </c>
    </row>
    <row r="304" spans="1:6" s="29" customFormat="1" ht="20.100000000000001" customHeight="1">
      <c r="A304" s="16"/>
      <c r="B304" s="1" t="s">
        <v>211</v>
      </c>
      <c r="C304" s="77"/>
      <c r="D304" s="15"/>
      <c r="E304" s="7">
        <v>8</v>
      </c>
      <c r="F304" s="8" t="s">
        <v>66</v>
      </c>
    </row>
    <row r="305" spans="1:6" s="29" customFormat="1" ht="20.100000000000001" customHeight="1">
      <c r="A305" s="16"/>
      <c r="B305" s="1" t="s">
        <v>212</v>
      </c>
      <c r="C305" s="77"/>
      <c r="D305" s="15">
        <v>10</v>
      </c>
      <c r="E305" s="7">
        <v>8</v>
      </c>
      <c r="F305" s="8" t="s">
        <v>66</v>
      </c>
    </row>
    <row r="306" spans="1:6" s="22" customFormat="1" ht="20.100000000000001" customHeight="1">
      <c r="A306" s="18" t="s">
        <v>59</v>
      </c>
      <c r="B306" s="19"/>
      <c r="C306" s="77" t="s">
        <v>19</v>
      </c>
      <c r="D306" s="20">
        <f>SUM(D307)</f>
        <v>10</v>
      </c>
      <c r="E306" s="21">
        <v>9</v>
      </c>
      <c r="F306" s="8" t="s">
        <v>66</v>
      </c>
    </row>
    <row r="307" spans="1:6" ht="20.100000000000001" customHeight="1">
      <c r="A307" s="16"/>
      <c r="B307" s="1" t="s">
        <v>33</v>
      </c>
      <c r="C307" s="77"/>
      <c r="D307" s="15">
        <f>SUM(D308)</f>
        <v>10</v>
      </c>
      <c r="E307" s="21">
        <v>9</v>
      </c>
      <c r="F307" s="8" t="s">
        <v>66</v>
      </c>
    </row>
    <row r="308" spans="1:6" ht="20.100000000000001" customHeight="1">
      <c r="A308" s="16"/>
      <c r="B308" s="1" t="s">
        <v>70</v>
      </c>
      <c r="C308" s="77"/>
      <c r="D308" s="15">
        <f>SUM(D310)</f>
        <v>10</v>
      </c>
      <c r="E308" s="21">
        <v>9</v>
      </c>
      <c r="F308" s="8" t="s">
        <v>66</v>
      </c>
    </row>
    <row r="309" spans="1:6" ht="20.100000000000001" customHeight="1">
      <c r="A309" s="16"/>
      <c r="B309" s="1" t="s">
        <v>211</v>
      </c>
      <c r="C309" s="77"/>
      <c r="D309" s="15">
        <v>10</v>
      </c>
      <c r="E309" s="21">
        <v>9</v>
      </c>
      <c r="F309" s="8" t="s">
        <v>66</v>
      </c>
    </row>
    <row r="310" spans="1:6" s="22" customFormat="1" ht="20.100000000000001" customHeight="1">
      <c r="A310" s="16"/>
      <c r="B310" s="1" t="s">
        <v>212</v>
      </c>
      <c r="C310" s="77"/>
      <c r="D310" s="15">
        <v>10</v>
      </c>
      <c r="E310" s="21">
        <v>9</v>
      </c>
      <c r="F310" s="8" t="s">
        <v>66</v>
      </c>
    </row>
    <row r="311" spans="1:6" ht="20.100000000000001" customHeight="1">
      <c r="A311" s="18" t="s">
        <v>60</v>
      </c>
      <c r="B311" s="19"/>
      <c r="C311" s="77" t="s">
        <v>19</v>
      </c>
      <c r="D311" s="20">
        <f>SUBTOTAL(9,D312:D315)</f>
        <v>10</v>
      </c>
      <c r="E311" s="21">
        <v>14</v>
      </c>
      <c r="F311" s="8" t="s">
        <v>216</v>
      </c>
    </row>
    <row r="312" spans="1:6" ht="20.100000000000001" customHeight="1">
      <c r="A312" s="16"/>
      <c r="B312" s="1" t="s">
        <v>33</v>
      </c>
      <c r="C312" s="77"/>
      <c r="D312" s="15"/>
      <c r="E312" s="21">
        <v>14</v>
      </c>
      <c r="F312" s="8" t="s">
        <v>216</v>
      </c>
    </row>
    <row r="313" spans="1:6" ht="20.100000000000001" customHeight="1">
      <c r="A313" s="16"/>
      <c r="B313" s="1" t="s">
        <v>70</v>
      </c>
      <c r="C313" s="77"/>
      <c r="D313" s="15"/>
      <c r="E313" s="21">
        <v>14</v>
      </c>
      <c r="F313" s="8" t="s">
        <v>216</v>
      </c>
    </row>
    <row r="314" spans="1:6" s="22" customFormat="1" ht="20.100000000000001" customHeight="1">
      <c r="A314" s="16"/>
      <c r="B314" s="1" t="s">
        <v>211</v>
      </c>
      <c r="C314" s="77"/>
      <c r="D314" s="15"/>
      <c r="E314" s="21">
        <v>14</v>
      </c>
      <c r="F314" s="8" t="s">
        <v>216</v>
      </c>
    </row>
    <row r="315" spans="1:6" ht="20.100000000000001" customHeight="1">
      <c r="A315" s="16"/>
      <c r="B315" s="1" t="s">
        <v>212</v>
      </c>
      <c r="C315" s="77"/>
      <c r="D315" s="15">
        <v>10</v>
      </c>
      <c r="E315" s="21">
        <v>14</v>
      </c>
      <c r="F315" s="8" t="s">
        <v>216</v>
      </c>
    </row>
    <row r="316" spans="1:6" ht="20.100000000000001" customHeight="1">
      <c r="A316" s="18" t="s">
        <v>61</v>
      </c>
      <c r="B316" s="19"/>
      <c r="C316" s="77" t="s">
        <v>19</v>
      </c>
      <c r="D316" s="20">
        <f>SUM(D317)</f>
        <v>10</v>
      </c>
      <c r="E316" s="21">
        <v>15</v>
      </c>
      <c r="F316" s="8" t="s">
        <v>66</v>
      </c>
    </row>
    <row r="317" spans="1:6" ht="20.100000000000001" customHeight="1">
      <c r="A317" s="16"/>
      <c r="B317" s="1" t="s">
        <v>33</v>
      </c>
      <c r="C317" s="77"/>
      <c r="D317" s="15">
        <f>SUM(D318)</f>
        <v>10</v>
      </c>
      <c r="E317" s="21">
        <v>15</v>
      </c>
      <c r="F317" s="8" t="s">
        <v>66</v>
      </c>
    </row>
    <row r="318" spans="1:6" ht="20.100000000000001" customHeight="1">
      <c r="A318" s="16"/>
      <c r="B318" s="1" t="s">
        <v>70</v>
      </c>
      <c r="C318" s="77"/>
      <c r="D318" s="15">
        <f>SUM(D319)</f>
        <v>10</v>
      </c>
      <c r="E318" s="21">
        <v>15</v>
      </c>
      <c r="F318" s="8" t="s">
        <v>66</v>
      </c>
    </row>
    <row r="319" spans="1:6" ht="20.100000000000001" customHeight="1">
      <c r="A319" s="16"/>
      <c r="B319" s="1" t="s">
        <v>211</v>
      </c>
      <c r="C319" s="77"/>
      <c r="D319" s="15">
        <v>10</v>
      </c>
      <c r="E319" s="21">
        <v>15</v>
      </c>
      <c r="F319" s="8" t="s">
        <v>66</v>
      </c>
    </row>
    <row r="320" spans="1:6" ht="20.100000000000001" customHeight="1">
      <c r="A320" s="16"/>
      <c r="B320" s="1" t="s">
        <v>212</v>
      </c>
      <c r="C320" s="77"/>
      <c r="D320" s="15">
        <v>10</v>
      </c>
      <c r="E320" s="21">
        <v>15</v>
      </c>
      <c r="F320" s="8" t="s">
        <v>66</v>
      </c>
    </row>
    <row r="321" spans="1:6" ht="20.100000000000001" customHeight="1">
      <c r="A321" s="18" t="s">
        <v>35</v>
      </c>
      <c r="B321" s="19"/>
      <c r="C321" s="77" t="s">
        <v>19</v>
      </c>
      <c r="D321" s="20">
        <f>SUM(D322)</f>
        <v>10</v>
      </c>
      <c r="E321" s="21">
        <v>16</v>
      </c>
      <c r="F321" s="8" t="s">
        <v>66</v>
      </c>
    </row>
    <row r="322" spans="1:6" ht="20.100000000000001" customHeight="1">
      <c r="A322" s="16"/>
      <c r="B322" s="1" t="s">
        <v>33</v>
      </c>
      <c r="C322" s="77"/>
      <c r="D322" s="15">
        <f>SUM(D323)</f>
        <v>10</v>
      </c>
      <c r="E322" s="21">
        <v>16</v>
      </c>
      <c r="F322" s="8" t="s">
        <v>66</v>
      </c>
    </row>
    <row r="323" spans="1:6" ht="20.100000000000001" customHeight="1">
      <c r="A323" s="16"/>
      <c r="B323" s="1" t="s">
        <v>70</v>
      </c>
      <c r="C323" s="77"/>
      <c r="D323" s="15">
        <f>SUM(D324)</f>
        <v>10</v>
      </c>
      <c r="E323" s="21">
        <v>16</v>
      </c>
      <c r="F323" s="8" t="s">
        <v>66</v>
      </c>
    </row>
    <row r="324" spans="1:6" ht="20.100000000000001" customHeight="1">
      <c r="A324" s="16"/>
      <c r="B324" s="1" t="s">
        <v>211</v>
      </c>
      <c r="C324" s="77"/>
      <c r="D324" s="15">
        <v>10</v>
      </c>
      <c r="E324" s="21">
        <v>16</v>
      </c>
      <c r="F324" s="8" t="s">
        <v>66</v>
      </c>
    </row>
    <row r="325" spans="1:6" ht="20.100000000000001" customHeight="1">
      <c r="A325" s="16"/>
      <c r="B325" s="1" t="s">
        <v>212</v>
      </c>
      <c r="C325" s="77"/>
      <c r="D325" s="15">
        <v>10</v>
      </c>
      <c r="E325" s="21">
        <v>16</v>
      </c>
      <c r="F325" s="8" t="s">
        <v>66</v>
      </c>
    </row>
    <row r="326" spans="1:6" ht="20.100000000000001" customHeight="1">
      <c r="A326" s="18" t="s">
        <v>36</v>
      </c>
      <c r="B326" s="19"/>
      <c r="C326" s="77" t="s">
        <v>19</v>
      </c>
      <c r="D326" s="20">
        <f>SUM(D327)</f>
        <v>10</v>
      </c>
      <c r="E326" s="21">
        <v>17</v>
      </c>
      <c r="F326" s="8" t="s">
        <v>66</v>
      </c>
    </row>
    <row r="327" spans="1:6" ht="20.100000000000001" customHeight="1">
      <c r="A327" s="16"/>
      <c r="B327" s="1" t="s">
        <v>33</v>
      </c>
      <c r="C327" s="77"/>
      <c r="D327" s="15">
        <f>SUM(D328)</f>
        <v>10</v>
      </c>
      <c r="E327" s="21">
        <v>17</v>
      </c>
      <c r="F327" s="8" t="s">
        <v>66</v>
      </c>
    </row>
    <row r="328" spans="1:6" ht="20.100000000000001" customHeight="1">
      <c r="A328" s="16"/>
      <c r="B328" s="1" t="s">
        <v>70</v>
      </c>
      <c r="C328" s="77"/>
      <c r="D328" s="15">
        <f>SUM(D329)</f>
        <v>10</v>
      </c>
      <c r="E328" s="21">
        <v>17</v>
      </c>
      <c r="F328" s="8" t="s">
        <v>66</v>
      </c>
    </row>
    <row r="329" spans="1:6" s="22" customFormat="1" ht="20.100000000000001" customHeight="1">
      <c r="A329" s="16"/>
      <c r="B329" s="1" t="s">
        <v>211</v>
      </c>
      <c r="C329" s="77"/>
      <c r="D329" s="15">
        <v>10</v>
      </c>
      <c r="E329" s="21">
        <v>17</v>
      </c>
      <c r="F329" s="8" t="s">
        <v>66</v>
      </c>
    </row>
    <row r="330" spans="1:6" ht="20.100000000000001" customHeight="1">
      <c r="A330" s="16"/>
      <c r="B330" s="1" t="s">
        <v>212</v>
      </c>
      <c r="C330" s="77"/>
      <c r="D330" s="15">
        <v>10</v>
      </c>
      <c r="E330" s="21">
        <v>17</v>
      </c>
      <c r="F330" s="8" t="s">
        <v>66</v>
      </c>
    </row>
    <row r="331" spans="1:6" ht="20.100000000000001" customHeight="1">
      <c r="A331" s="18" t="s">
        <v>62</v>
      </c>
      <c r="B331" s="19"/>
      <c r="C331" s="77" t="s">
        <v>19</v>
      </c>
      <c r="D331" s="20">
        <f>SUM(D332)</f>
        <v>10</v>
      </c>
      <c r="E331" s="21">
        <v>18</v>
      </c>
      <c r="F331" s="8" t="s">
        <v>66</v>
      </c>
    </row>
    <row r="332" spans="1:6" ht="20.100000000000001" customHeight="1">
      <c r="A332" s="16"/>
      <c r="B332" s="1" t="s">
        <v>33</v>
      </c>
      <c r="C332" s="77"/>
      <c r="D332" s="15">
        <f>SUM(D333)</f>
        <v>10</v>
      </c>
      <c r="E332" s="21">
        <v>18</v>
      </c>
      <c r="F332" s="8" t="s">
        <v>66</v>
      </c>
    </row>
    <row r="333" spans="1:6" ht="20.100000000000001" customHeight="1">
      <c r="A333" s="16"/>
      <c r="B333" s="1" t="s">
        <v>70</v>
      </c>
      <c r="C333" s="77"/>
      <c r="D333" s="15">
        <f>SUM(D334)</f>
        <v>10</v>
      </c>
      <c r="E333" s="21">
        <v>18</v>
      </c>
      <c r="F333" s="8" t="s">
        <v>66</v>
      </c>
    </row>
    <row r="334" spans="1:6" s="22" customFormat="1" ht="20.100000000000001" customHeight="1">
      <c r="A334" s="16"/>
      <c r="B334" s="1" t="s">
        <v>211</v>
      </c>
      <c r="C334" s="77"/>
      <c r="D334" s="15">
        <v>10</v>
      </c>
      <c r="E334" s="21">
        <v>18</v>
      </c>
      <c r="F334" s="8" t="s">
        <v>66</v>
      </c>
    </row>
    <row r="335" spans="1:6" ht="19.5" customHeight="1">
      <c r="A335" s="16"/>
      <c r="B335" s="1" t="s">
        <v>212</v>
      </c>
      <c r="C335" s="77"/>
      <c r="D335" s="15">
        <v>10</v>
      </c>
      <c r="E335" s="21">
        <v>18</v>
      </c>
      <c r="F335" s="8" t="s">
        <v>66</v>
      </c>
    </row>
    <row r="336" spans="1:6" ht="20.100000000000001" customHeight="1">
      <c r="A336" s="18" t="s">
        <v>63</v>
      </c>
      <c r="B336" s="19"/>
      <c r="C336" s="77" t="s">
        <v>19</v>
      </c>
      <c r="D336" s="20">
        <f>SUM(D337)</f>
        <v>10</v>
      </c>
      <c r="E336" s="21">
        <v>19</v>
      </c>
      <c r="F336" s="8" t="s">
        <v>66</v>
      </c>
    </row>
    <row r="337" spans="1:6" ht="20.100000000000001" customHeight="1">
      <c r="A337" s="16"/>
      <c r="B337" s="1" t="s">
        <v>33</v>
      </c>
      <c r="C337" s="77"/>
      <c r="D337" s="15">
        <f>SUM(D338)</f>
        <v>10</v>
      </c>
      <c r="E337" s="21">
        <v>19</v>
      </c>
      <c r="F337" s="8" t="s">
        <v>66</v>
      </c>
    </row>
    <row r="338" spans="1:6" ht="20.100000000000001" customHeight="1">
      <c r="A338" s="16"/>
      <c r="B338" s="1" t="s">
        <v>70</v>
      </c>
      <c r="C338" s="77"/>
      <c r="D338" s="15">
        <f>SUM(D339)</f>
        <v>10</v>
      </c>
      <c r="E338" s="21">
        <v>19</v>
      </c>
      <c r="F338" s="8" t="s">
        <v>66</v>
      </c>
    </row>
    <row r="339" spans="1:6" s="22" customFormat="1" ht="20.100000000000001" customHeight="1">
      <c r="A339" s="16"/>
      <c r="B339" s="1" t="s">
        <v>211</v>
      </c>
      <c r="C339" s="77"/>
      <c r="D339" s="15">
        <v>10</v>
      </c>
      <c r="E339" s="21">
        <v>19</v>
      </c>
      <c r="F339" s="8" t="s">
        <v>66</v>
      </c>
    </row>
    <row r="340" spans="1:6" ht="20.100000000000001" customHeight="1">
      <c r="A340" s="16"/>
      <c r="B340" s="1" t="s">
        <v>212</v>
      </c>
      <c r="C340" s="77"/>
      <c r="D340" s="15">
        <v>10</v>
      </c>
      <c r="E340" s="21">
        <v>19</v>
      </c>
      <c r="F340" s="8" t="s">
        <v>66</v>
      </c>
    </row>
    <row r="341" spans="1:6" ht="20.100000000000001" customHeight="1">
      <c r="A341" s="18" t="s">
        <v>64</v>
      </c>
      <c r="B341" s="19"/>
      <c r="C341" s="77" t="s">
        <v>19</v>
      </c>
      <c r="D341" s="20">
        <f>SUM(D342)</f>
        <v>10</v>
      </c>
      <c r="E341" s="21">
        <v>20</v>
      </c>
      <c r="F341" s="8" t="s">
        <v>66</v>
      </c>
    </row>
    <row r="342" spans="1:6" ht="20.100000000000001" customHeight="1">
      <c r="A342" s="16"/>
      <c r="B342" s="1" t="s">
        <v>33</v>
      </c>
      <c r="C342" s="77"/>
      <c r="D342" s="15">
        <f>SUM(D343)</f>
        <v>10</v>
      </c>
      <c r="E342" s="21">
        <v>20</v>
      </c>
      <c r="F342" s="8" t="s">
        <v>66</v>
      </c>
    </row>
    <row r="343" spans="1:6" ht="20.100000000000001" customHeight="1">
      <c r="A343" s="16"/>
      <c r="B343" s="1" t="s">
        <v>70</v>
      </c>
      <c r="C343" s="77"/>
      <c r="D343" s="15">
        <f>SUM(D344)</f>
        <v>10</v>
      </c>
      <c r="E343" s="21">
        <v>20</v>
      </c>
      <c r="F343" s="8" t="s">
        <v>66</v>
      </c>
    </row>
    <row r="344" spans="1:6" s="22" customFormat="1" ht="20.100000000000001" customHeight="1">
      <c r="A344" s="16"/>
      <c r="B344" s="1" t="s">
        <v>211</v>
      </c>
      <c r="C344" s="77"/>
      <c r="D344" s="15">
        <v>10</v>
      </c>
      <c r="E344" s="21">
        <v>20</v>
      </c>
      <c r="F344" s="8" t="s">
        <v>66</v>
      </c>
    </row>
    <row r="345" spans="1:6" ht="20.100000000000001" customHeight="1">
      <c r="A345" s="16"/>
      <c r="B345" s="1" t="s">
        <v>212</v>
      </c>
      <c r="C345" s="77"/>
      <c r="D345" s="15">
        <v>10</v>
      </c>
      <c r="E345" s="21">
        <v>20</v>
      </c>
      <c r="F345" s="8" t="s">
        <v>66</v>
      </c>
    </row>
    <row r="346" spans="1:6" ht="20.100000000000001" customHeight="1">
      <c r="A346" s="18" t="s">
        <v>65</v>
      </c>
      <c r="B346" s="19"/>
      <c r="C346" s="77" t="s">
        <v>19</v>
      </c>
      <c r="D346" s="20">
        <f>SUM(D347)</f>
        <v>10</v>
      </c>
      <c r="E346" s="21">
        <v>21</v>
      </c>
      <c r="F346" s="8" t="s">
        <v>66</v>
      </c>
    </row>
    <row r="347" spans="1:6" ht="20.100000000000001" customHeight="1">
      <c r="A347" s="16"/>
      <c r="B347" s="1" t="s">
        <v>33</v>
      </c>
      <c r="C347" s="77"/>
      <c r="D347" s="15">
        <f>SUM(D348)</f>
        <v>10</v>
      </c>
      <c r="E347" s="21">
        <v>21</v>
      </c>
      <c r="F347" s="8" t="s">
        <v>66</v>
      </c>
    </row>
    <row r="348" spans="1:6" ht="20.100000000000001" customHeight="1">
      <c r="A348" s="16"/>
      <c r="B348" s="1" t="s">
        <v>70</v>
      </c>
      <c r="C348" s="77"/>
      <c r="D348" s="15">
        <f>SUM(D349)</f>
        <v>10</v>
      </c>
      <c r="E348" s="21">
        <v>21</v>
      </c>
      <c r="F348" s="8" t="s">
        <v>66</v>
      </c>
    </row>
    <row r="349" spans="1:6" s="22" customFormat="1" ht="20.100000000000001" customHeight="1">
      <c r="A349" s="16"/>
      <c r="B349" s="1" t="s">
        <v>211</v>
      </c>
      <c r="C349" s="77"/>
      <c r="D349" s="15">
        <v>10</v>
      </c>
      <c r="E349" s="21">
        <v>21</v>
      </c>
      <c r="F349" s="8" t="s">
        <v>66</v>
      </c>
    </row>
    <row r="350" spans="1:6" ht="20.100000000000001" customHeight="1">
      <c r="A350" s="16"/>
      <c r="B350" s="1" t="s">
        <v>212</v>
      </c>
      <c r="C350" s="77"/>
      <c r="D350" s="15">
        <v>10</v>
      </c>
      <c r="E350" s="21">
        <v>21</v>
      </c>
      <c r="F350" s="8" t="s">
        <v>66</v>
      </c>
    </row>
    <row r="351" spans="1:6" ht="20.100000000000001" customHeight="1">
      <c r="A351" s="18" t="s">
        <v>88</v>
      </c>
      <c r="B351" s="19"/>
      <c r="C351" s="77" t="s">
        <v>19</v>
      </c>
      <c r="D351" s="20">
        <f>SUM(D352)</f>
        <v>10</v>
      </c>
      <c r="E351" s="21">
        <v>22</v>
      </c>
      <c r="F351" s="8" t="s">
        <v>66</v>
      </c>
    </row>
    <row r="352" spans="1:6" ht="20.100000000000001" customHeight="1">
      <c r="A352" s="16"/>
      <c r="B352" s="1" t="s">
        <v>33</v>
      </c>
      <c r="C352" s="77"/>
      <c r="D352" s="15">
        <f>SUM(D353)</f>
        <v>10</v>
      </c>
      <c r="E352" s="21">
        <v>22</v>
      </c>
      <c r="F352" s="8" t="s">
        <v>66</v>
      </c>
    </row>
    <row r="353" spans="1:6" ht="20.100000000000001" customHeight="1">
      <c r="A353" s="16"/>
      <c r="B353" s="1" t="s">
        <v>70</v>
      </c>
      <c r="C353" s="77"/>
      <c r="D353" s="15">
        <v>10</v>
      </c>
      <c r="E353" s="21">
        <v>22</v>
      </c>
      <c r="F353" s="8" t="s">
        <v>66</v>
      </c>
    </row>
    <row r="354" spans="1:6" s="22" customFormat="1" ht="20.100000000000001" customHeight="1">
      <c r="A354" s="16"/>
      <c r="B354" s="1" t="s">
        <v>211</v>
      </c>
      <c r="C354" s="77"/>
      <c r="D354" s="15">
        <v>10</v>
      </c>
      <c r="E354" s="21">
        <v>22</v>
      </c>
      <c r="F354" s="8" t="s">
        <v>66</v>
      </c>
    </row>
    <row r="355" spans="1:6" ht="20.100000000000001" customHeight="1">
      <c r="A355" s="16"/>
      <c r="B355" s="1" t="s">
        <v>212</v>
      </c>
      <c r="C355" s="77"/>
      <c r="D355" s="15">
        <v>10</v>
      </c>
      <c r="E355" s="21">
        <v>22</v>
      </c>
      <c r="F355" s="8" t="s">
        <v>66</v>
      </c>
    </row>
    <row r="356" spans="1:6" ht="20.100000000000001" customHeight="1">
      <c r="A356" s="18" t="s">
        <v>89</v>
      </c>
      <c r="B356" s="19"/>
      <c r="C356" s="77" t="s">
        <v>19</v>
      </c>
      <c r="D356" s="20">
        <f>SUM(D357)</f>
        <v>10</v>
      </c>
      <c r="E356" s="21">
        <v>23</v>
      </c>
      <c r="F356" s="8" t="s">
        <v>66</v>
      </c>
    </row>
    <row r="357" spans="1:6" ht="20.100000000000001" customHeight="1">
      <c r="A357" s="16"/>
      <c r="B357" s="1" t="s">
        <v>33</v>
      </c>
      <c r="C357" s="77"/>
      <c r="D357" s="15">
        <f>SUM(D358)</f>
        <v>10</v>
      </c>
      <c r="E357" s="21">
        <v>23</v>
      </c>
      <c r="F357" s="8" t="s">
        <v>66</v>
      </c>
    </row>
    <row r="358" spans="1:6" ht="20.100000000000001" customHeight="1">
      <c r="A358" s="16"/>
      <c r="B358" s="1" t="s">
        <v>70</v>
      </c>
      <c r="C358" s="77"/>
      <c r="D358" s="15">
        <f>SUM(D359)</f>
        <v>10</v>
      </c>
      <c r="E358" s="21">
        <v>23</v>
      </c>
      <c r="F358" s="8" t="s">
        <v>66</v>
      </c>
    </row>
    <row r="359" spans="1:6" s="22" customFormat="1" ht="20.100000000000001" customHeight="1">
      <c r="A359" s="16"/>
      <c r="B359" s="1" t="s">
        <v>211</v>
      </c>
      <c r="C359" s="77"/>
      <c r="D359" s="15">
        <v>10</v>
      </c>
      <c r="E359" s="21">
        <v>23</v>
      </c>
      <c r="F359" s="8" t="s">
        <v>66</v>
      </c>
    </row>
    <row r="360" spans="1:6" ht="20.100000000000001" customHeight="1">
      <c r="A360" s="16"/>
      <c r="B360" s="1" t="s">
        <v>212</v>
      </c>
      <c r="C360" s="77"/>
      <c r="D360" s="15">
        <v>10</v>
      </c>
      <c r="E360" s="21">
        <v>23</v>
      </c>
      <c r="F360" s="8" t="s">
        <v>66</v>
      </c>
    </row>
    <row r="361" spans="1:6" ht="20.100000000000001" customHeight="1">
      <c r="A361" s="18" t="s">
        <v>90</v>
      </c>
      <c r="B361" s="19"/>
      <c r="C361" s="77" t="s">
        <v>19</v>
      </c>
      <c r="D361" s="20">
        <f>SUBTOTAL(9,D362:D365)</f>
        <v>10</v>
      </c>
      <c r="E361" s="21">
        <v>24</v>
      </c>
      <c r="F361" s="8" t="s">
        <v>66</v>
      </c>
    </row>
    <row r="362" spans="1:6" ht="20.100000000000001" customHeight="1">
      <c r="A362" s="16"/>
      <c r="B362" s="1" t="s">
        <v>33</v>
      </c>
      <c r="C362" s="77"/>
      <c r="D362" s="15"/>
      <c r="E362" s="21">
        <v>24</v>
      </c>
      <c r="F362" s="8" t="s">
        <v>66</v>
      </c>
    </row>
    <row r="363" spans="1:6" ht="20.100000000000001" customHeight="1">
      <c r="A363" s="16"/>
      <c r="B363" s="1" t="s">
        <v>70</v>
      </c>
      <c r="C363" s="77"/>
      <c r="D363" s="15"/>
      <c r="E363" s="21">
        <v>24</v>
      </c>
      <c r="F363" s="8" t="s">
        <v>66</v>
      </c>
    </row>
    <row r="364" spans="1:6" s="22" customFormat="1" ht="20.100000000000001" customHeight="1">
      <c r="A364" s="16"/>
      <c r="B364" s="1" t="s">
        <v>211</v>
      </c>
      <c r="C364" s="77"/>
      <c r="D364" s="15"/>
      <c r="E364" s="21">
        <v>24</v>
      </c>
      <c r="F364" s="8" t="s">
        <v>66</v>
      </c>
    </row>
    <row r="365" spans="1:6" ht="20.100000000000001" customHeight="1">
      <c r="A365" s="16"/>
      <c r="B365" s="1" t="s">
        <v>212</v>
      </c>
      <c r="C365" s="77"/>
      <c r="D365" s="15">
        <v>10</v>
      </c>
      <c r="E365" s="21">
        <v>24</v>
      </c>
      <c r="F365" s="8" t="s">
        <v>66</v>
      </c>
    </row>
    <row r="366" spans="1:6" ht="20.100000000000001" customHeight="1">
      <c r="A366" s="18" t="s">
        <v>91</v>
      </c>
      <c r="B366" s="19"/>
      <c r="C366" s="77" t="s">
        <v>19</v>
      </c>
      <c r="D366" s="20">
        <f>SUBTOTAL(9,D367:D370)</f>
        <v>10</v>
      </c>
      <c r="E366" s="21">
        <v>25</v>
      </c>
      <c r="F366" s="8" t="s">
        <v>66</v>
      </c>
    </row>
    <row r="367" spans="1:6" ht="20.100000000000001" customHeight="1">
      <c r="A367" s="16"/>
      <c r="B367" s="1" t="s">
        <v>33</v>
      </c>
      <c r="C367" s="77"/>
      <c r="D367" s="15"/>
      <c r="E367" s="21">
        <v>25</v>
      </c>
      <c r="F367" s="8" t="s">
        <v>66</v>
      </c>
    </row>
    <row r="368" spans="1:6" ht="20.100000000000001" customHeight="1">
      <c r="A368" s="16"/>
      <c r="B368" s="1" t="s">
        <v>70</v>
      </c>
      <c r="C368" s="77"/>
      <c r="D368" s="15"/>
      <c r="E368" s="21">
        <v>25</v>
      </c>
      <c r="F368" s="8" t="s">
        <v>66</v>
      </c>
    </row>
    <row r="369" spans="1:6" s="22" customFormat="1" ht="20.100000000000001" customHeight="1">
      <c r="A369" s="16"/>
      <c r="B369" s="1" t="s">
        <v>211</v>
      </c>
      <c r="C369" s="77"/>
      <c r="D369" s="15"/>
      <c r="E369" s="21">
        <v>25</v>
      </c>
      <c r="F369" s="8" t="s">
        <v>66</v>
      </c>
    </row>
    <row r="370" spans="1:6" ht="20.100000000000001" customHeight="1">
      <c r="A370" s="16"/>
      <c r="B370" s="1" t="s">
        <v>212</v>
      </c>
      <c r="C370" s="77"/>
      <c r="D370" s="15">
        <v>10</v>
      </c>
      <c r="E370" s="21">
        <v>25</v>
      </c>
      <c r="F370" s="8" t="s">
        <v>66</v>
      </c>
    </row>
    <row r="371" spans="1:6" ht="20.100000000000001" customHeight="1">
      <c r="A371" s="18" t="s">
        <v>92</v>
      </c>
      <c r="B371" s="19"/>
      <c r="C371" s="77" t="s">
        <v>19</v>
      </c>
      <c r="D371" s="20">
        <f>SUM(D372)</f>
        <v>10</v>
      </c>
      <c r="E371" s="21">
        <v>10</v>
      </c>
      <c r="F371" s="8" t="s">
        <v>66</v>
      </c>
    </row>
    <row r="372" spans="1:6" ht="20.100000000000001" customHeight="1">
      <c r="A372" s="16"/>
      <c r="B372" s="1" t="s">
        <v>33</v>
      </c>
      <c r="C372" s="77"/>
      <c r="D372" s="15">
        <f>SUM(D373)</f>
        <v>10</v>
      </c>
      <c r="E372" s="21">
        <v>10</v>
      </c>
      <c r="F372" s="8" t="s">
        <v>66</v>
      </c>
    </row>
    <row r="373" spans="1:6" ht="20.100000000000001" customHeight="1">
      <c r="A373" s="16"/>
      <c r="B373" s="1" t="s">
        <v>70</v>
      </c>
      <c r="C373" s="77"/>
      <c r="D373" s="15">
        <f>SUM(D374)</f>
        <v>10</v>
      </c>
      <c r="E373" s="21">
        <v>10</v>
      </c>
      <c r="F373" s="8" t="s">
        <v>66</v>
      </c>
    </row>
    <row r="374" spans="1:6" s="22" customFormat="1" ht="20.100000000000001" customHeight="1">
      <c r="A374" s="16"/>
      <c r="B374" s="1" t="s">
        <v>211</v>
      </c>
      <c r="C374" s="77"/>
      <c r="D374" s="15">
        <v>10</v>
      </c>
      <c r="E374" s="21">
        <v>10</v>
      </c>
      <c r="F374" s="8" t="s">
        <v>66</v>
      </c>
    </row>
    <row r="375" spans="1:6" ht="20.100000000000001" customHeight="1">
      <c r="A375" s="16"/>
      <c r="B375" s="1" t="s">
        <v>212</v>
      </c>
      <c r="C375" s="77"/>
      <c r="D375" s="15">
        <v>10</v>
      </c>
      <c r="E375" s="21">
        <v>10</v>
      </c>
      <c r="F375" s="8" t="s">
        <v>66</v>
      </c>
    </row>
    <row r="376" spans="1:6" ht="20.100000000000001" customHeight="1">
      <c r="A376" s="18" t="s">
        <v>93</v>
      </c>
      <c r="B376" s="19"/>
      <c r="C376" s="77" t="s">
        <v>20</v>
      </c>
      <c r="D376" s="20">
        <f>SUM(D377)</f>
        <v>16</v>
      </c>
      <c r="E376" s="21">
        <v>38</v>
      </c>
      <c r="F376" s="8" t="s">
        <v>66</v>
      </c>
    </row>
    <row r="377" spans="1:6" ht="20.100000000000001" customHeight="1">
      <c r="A377" s="16"/>
      <c r="B377" s="1" t="s">
        <v>33</v>
      </c>
      <c r="C377" s="77"/>
      <c r="D377" s="15">
        <f>SUM(D378:D380)</f>
        <v>16</v>
      </c>
      <c r="E377" s="21">
        <v>38</v>
      </c>
      <c r="F377" s="8" t="s">
        <v>66</v>
      </c>
    </row>
    <row r="378" spans="1:6" ht="20.100000000000001" customHeight="1">
      <c r="A378" s="16"/>
      <c r="B378" s="1" t="s">
        <v>70</v>
      </c>
      <c r="C378" s="77"/>
      <c r="D378" s="15"/>
      <c r="E378" s="21">
        <v>38</v>
      </c>
      <c r="F378" s="8" t="s">
        <v>66</v>
      </c>
    </row>
    <row r="379" spans="1:6" s="22" customFormat="1" ht="20.100000000000001" customHeight="1">
      <c r="A379" s="16"/>
      <c r="B379" s="1" t="s">
        <v>211</v>
      </c>
      <c r="C379" s="77"/>
      <c r="D379" s="15"/>
      <c r="E379" s="21">
        <v>38</v>
      </c>
      <c r="F379" s="8" t="s">
        <v>66</v>
      </c>
    </row>
    <row r="380" spans="1:6" ht="20.100000000000001" customHeight="1">
      <c r="A380" s="27"/>
      <c r="B380" s="1" t="s">
        <v>94</v>
      </c>
      <c r="C380" s="79"/>
      <c r="D380" s="24">
        <v>16</v>
      </c>
      <c r="E380" s="25">
        <v>38</v>
      </c>
      <c r="F380" s="29" t="s">
        <v>66</v>
      </c>
    </row>
    <row r="381" spans="1:6" ht="20.100000000000001" customHeight="1">
      <c r="A381" s="18" t="s">
        <v>95</v>
      </c>
      <c r="B381" s="19"/>
      <c r="C381" s="77" t="s">
        <v>20</v>
      </c>
      <c r="D381" s="20">
        <f>SUM(D382)</f>
        <v>2</v>
      </c>
      <c r="E381" s="21">
        <v>39</v>
      </c>
      <c r="F381" s="8" t="s">
        <v>66</v>
      </c>
    </row>
    <row r="382" spans="1:6" ht="20.100000000000001" customHeight="1">
      <c r="A382" s="16"/>
      <c r="B382" s="1" t="s">
        <v>33</v>
      </c>
      <c r="C382" s="77"/>
      <c r="D382" s="15">
        <f>SUM(D383)</f>
        <v>2</v>
      </c>
      <c r="E382" s="21">
        <v>39</v>
      </c>
      <c r="F382" s="8" t="s">
        <v>66</v>
      </c>
    </row>
    <row r="383" spans="1:6" ht="20.100000000000001" customHeight="1">
      <c r="A383" s="16"/>
      <c r="B383" s="1" t="s">
        <v>70</v>
      </c>
      <c r="C383" s="77"/>
      <c r="D383" s="15">
        <f>SUM(D384)</f>
        <v>2</v>
      </c>
      <c r="E383" s="21">
        <v>39</v>
      </c>
      <c r="F383" s="8" t="s">
        <v>66</v>
      </c>
    </row>
    <row r="384" spans="1:6" s="22" customFormat="1" ht="20.100000000000001" customHeight="1">
      <c r="A384" s="16"/>
      <c r="B384" s="1" t="s">
        <v>211</v>
      </c>
      <c r="C384" s="77"/>
      <c r="D384" s="15">
        <v>2</v>
      </c>
      <c r="E384" s="21">
        <v>39</v>
      </c>
      <c r="F384" s="8" t="s">
        <v>66</v>
      </c>
    </row>
    <row r="385" spans="1:6" ht="20.100000000000001" customHeight="1">
      <c r="A385" s="16"/>
      <c r="B385" s="1" t="s">
        <v>153</v>
      </c>
      <c r="C385" s="77"/>
      <c r="D385" s="15">
        <v>2</v>
      </c>
      <c r="E385" s="21">
        <v>39</v>
      </c>
      <c r="F385" s="8" t="s">
        <v>66</v>
      </c>
    </row>
    <row r="386" spans="1:6" ht="20.100000000000001" customHeight="1">
      <c r="A386" s="18" t="s">
        <v>83</v>
      </c>
      <c r="B386" s="19"/>
      <c r="C386" s="77" t="s">
        <v>222</v>
      </c>
      <c r="D386" s="20">
        <f>SUM(D388)</f>
        <v>2</v>
      </c>
      <c r="E386" s="21">
        <v>40</v>
      </c>
      <c r="F386" s="8" t="s">
        <v>66</v>
      </c>
    </row>
    <row r="387" spans="1:6" ht="20.100000000000001" customHeight="1">
      <c r="A387" s="16"/>
      <c r="B387" s="1" t="s">
        <v>33</v>
      </c>
      <c r="C387" s="77"/>
      <c r="D387" s="15">
        <v>2</v>
      </c>
      <c r="E387" s="21">
        <v>40</v>
      </c>
      <c r="F387" s="8" t="s">
        <v>66</v>
      </c>
    </row>
    <row r="388" spans="1:6" ht="20.100000000000001" customHeight="1">
      <c r="A388" s="16"/>
      <c r="B388" s="1" t="s">
        <v>70</v>
      </c>
      <c r="C388" s="77"/>
      <c r="D388" s="15">
        <f>SUM(D389)</f>
        <v>2</v>
      </c>
      <c r="E388" s="21">
        <v>40</v>
      </c>
      <c r="F388" s="8" t="s">
        <v>66</v>
      </c>
    </row>
    <row r="389" spans="1:6" s="22" customFormat="1" ht="20.100000000000001" customHeight="1">
      <c r="A389" s="16"/>
      <c r="B389" s="1" t="s">
        <v>211</v>
      </c>
      <c r="C389" s="77"/>
      <c r="D389" s="15">
        <v>2</v>
      </c>
      <c r="E389" s="21">
        <v>40</v>
      </c>
      <c r="F389" s="8" t="s">
        <v>66</v>
      </c>
    </row>
    <row r="390" spans="1:6" ht="20.100000000000001" customHeight="1">
      <c r="A390" s="16"/>
      <c r="B390" s="1" t="s">
        <v>153</v>
      </c>
      <c r="C390" s="77"/>
      <c r="D390" s="15">
        <v>2</v>
      </c>
      <c r="E390" s="21">
        <v>40</v>
      </c>
      <c r="F390" s="8" t="s">
        <v>66</v>
      </c>
    </row>
    <row r="391" spans="1:6" ht="20.100000000000001" customHeight="1">
      <c r="A391" s="18" t="s">
        <v>96</v>
      </c>
      <c r="B391" s="19"/>
      <c r="C391" s="77" t="s">
        <v>222</v>
      </c>
      <c r="D391" s="20">
        <f>SUM(D393)</f>
        <v>16</v>
      </c>
      <c r="E391" s="21">
        <v>41</v>
      </c>
      <c r="F391" s="8" t="s">
        <v>66</v>
      </c>
    </row>
    <row r="392" spans="1:6" ht="20.100000000000001" customHeight="1">
      <c r="A392" s="16"/>
      <c r="B392" s="1" t="s">
        <v>33</v>
      </c>
      <c r="C392" s="77"/>
      <c r="D392" s="15">
        <v>16</v>
      </c>
      <c r="E392" s="21">
        <v>41</v>
      </c>
      <c r="F392" s="8" t="s">
        <v>66</v>
      </c>
    </row>
    <row r="393" spans="1:6" ht="20.100000000000001" customHeight="1">
      <c r="A393" s="16"/>
      <c r="B393" s="1" t="s">
        <v>70</v>
      </c>
      <c r="C393" s="77"/>
      <c r="D393" s="15">
        <f>SUM(D394)</f>
        <v>16</v>
      </c>
      <c r="E393" s="21">
        <v>41</v>
      </c>
      <c r="F393" s="8" t="s">
        <v>66</v>
      </c>
    </row>
    <row r="394" spans="1:6" s="22" customFormat="1" ht="20.100000000000001" customHeight="1">
      <c r="A394" s="16"/>
      <c r="B394" s="1" t="s">
        <v>211</v>
      </c>
      <c r="C394" s="77"/>
      <c r="D394" s="15">
        <f>SUM(D395)</f>
        <v>16</v>
      </c>
      <c r="E394" s="21">
        <v>41</v>
      </c>
      <c r="F394" s="8" t="s">
        <v>66</v>
      </c>
    </row>
    <row r="395" spans="1:6" ht="20.100000000000001" customHeight="1">
      <c r="A395" s="16"/>
      <c r="B395" s="1" t="s">
        <v>94</v>
      </c>
      <c r="C395" s="77"/>
      <c r="D395" s="15">
        <v>16</v>
      </c>
      <c r="E395" s="21">
        <v>41</v>
      </c>
      <c r="F395" s="8" t="s">
        <v>66</v>
      </c>
    </row>
    <row r="396" spans="1:6" ht="20.100000000000001" customHeight="1">
      <c r="A396" s="18" t="s">
        <v>97</v>
      </c>
      <c r="B396" s="19"/>
      <c r="C396" s="77" t="s">
        <v>222</v>
      </c>
      <c r="D396" s="20">
        <f>SUM(D397)</f>
        <v>2</v>
      </c>
      <c r="E396" s="21">
        <v>42</v>
      </c>
      <c r="F396" s="8" t="s">
        <v>66</v>
      </c>
    </row>
    <row r="397" spans="1:6" ht="20.100000000000001" customHeight="1">
      <c r="A397" s="16"/>
      <c r="B397" s="1" t="s">
        <v>33</v>
      </c>
      <c r="C397" s="77"/>
      <c r="D397" s="15">
        <v>2</v>
      </c>
      <c r="E397" s="21">
        <v>42</v>
      </c>
      <c r="F397" s="8" t="s">
        <v>66</v>
      </c>
    </row>
    <row r="398" spans="1:6" ht="20.100000000000001" customHeight="1">
      <c r="A398" s="16"/>
      <c r="B398" s="1" t="s">
        <v>70</v>
      </c>
      <c r="C398" s="77"/>
      <c r="D398" s="15">
        <v>2</v>
      </c>
      <c r="E398" s="21">
        <v>42</v>
      </c>
      <c r="F398" s="8" t="s">
        <v>66</v>
      </c>
    </row>
    <row r="399" spans="1:6" s="22" customFormat="1" ht="20.100000000000001" customHeight="1">
      <c r="A399" s="16"/>
      <c r="B399" s="1" t="s">
        <v>211</v>
      </c>
      <c r="C399" s="77"/>
      <c r="D399" s="15">
        <v>2</v>
      </c>
      <c r="E399" s="21">
        <v>42</v>
      </c>
      <c r="F399" s="8" t="s">
        <v>66</v>
      </c>
    </row>
    <row r="400" spans="1:6" ht="20.100000000000001" customHeight="1">
      <c r="A400" s="16"/>
      <c r="B400" s="1" t="s">
        <v>153</v>
      </c>
      <c r="C400" s="77"/>
      <c r="D400" s="15">
        <v>2</v>
      </c>
      <c r="E400" s="21">
        <v>42</v>
      </c>
      <c r="F400" s="8" t="s">
        <v>66</v>
      </c>
    </row>
    <row r="401" spans="1:6" ht="20.100000000000001" customHeight="1">
      <c r="A401" s="18" t="s">
        <v>98</v>
      </c>
      <c r="B401" s="19"/>
      <c r="C401" s="77" t="s">
        <v>222</v>
      </c>
      <c r="D401" s="20">
        <f>SUM(D402)</f>
        <v>16</v>
      </c>
      <c r="E401" s="21">
        <v>43</v>
      </c>
      <c r="F401" s="8" t="s">
        <v>66</v>
      </c>
    </row>
    <row r="402" spans="1:6" ht="20.100000000000001" customHeight="1">
      <c r="A402" s="16"/>
      <c r="B402" s="1" t="s">
        <v>33</v>
      </c>
      <c r="C402" s="77"/>
      <c r="D402" s="15">
        <v>16</v>
      </c>
      <c r="E402" s="21">
        <v>43</v>
      </c>
      <c r="F402" s="8" t="s">
        <v>66</v>
      </c>
    </row>
    <row r="403" spans="1:6" s="29" customFormat="1" ht="20.100000000000001" customHeight="1">
      <c r="A403" s="16"/>
      <c r="B403" s="1" t="s">
        <v>70</v>
      </c>
      <c r="C403" s="77"/>
      <c r="D403" s="15">
        <v>16</v>
      </c>
      <c r="E403" s="21">
        <v>43</v>
      </c>
      <c r="F403" s="8" t="s">
        <v>66</v>
      </c>
    </row>
    <row r="404" spans="1:6" s="22" customFormat="1" ht="20.100000000000001" customHeight="1">
      <c r="A404" s="16"/>
      <c r="B404" s="1" t="s">
        <v>211</v>
      </c>
      <c r="C404" s="77"/>
      <c r="D404" s="15">
        <v>16</v>
      </c>
      <c r="E404" s="21">
        <v>43</v>
      </c>
      <c r="F404" s="8" t="s">
        <v>66</v>
      </c>
    </row>
    <row r="405" spans="1:6" ht="20.100000000000001" customHeight="1">
      <c r="A405" s="16"/>
      <c r="B405" s="1" t="s">
        <v>94</v>
      </c>
      <c r="C405" s="77"/>
      <c r="D405" s="15">
        <v>16</v>
      </c>
      <c r="E405" s="21">
        <v>43</v>
      </c>
      <c r="F405" s="8" t="s">
        <v>66</v>
      </c>
    </row>
    <row r="406" spans="1:6" ht="20.100000000000001" customHeight="1">
      <c r="A406" s="18" t="s">
        <v>99</v>
      </c>
      <c r="B406" s="19"/>
      <c r="C406" s="77" t="s">
        <v>101</v>
      </c>
      <c r="D406" s="20">
        <f>SUM(D407)</f>
        <v>6</v>
      </c>
      <c r="E406" s="21">
        <v>44</v>
      </c>
      <c r="F406" s="8" t="s">
        <v>66</v>
      </c>
    </row>
    <row r="407" spans="1:6" ht="20.100000000000001" customHeight="1">
      <c r="A407" s="16"/>
      <c r="B407" s="1" t="s">
        <v>33</v>
      </c>
      <c r="C407" s="77"/>
      <c r="D407" s="15">
        <v>6</v>
      </c>
      <c r="E407" s="21">
        <v>44</v>
      </c>
      <c r="F407" s="8" t="s">
        <v>66</v>
      </c>
    </row>
    <row r="408" spans="1:6" ht="20.100000000000001" customHeight="1">
      <c r="A408" s="16"/>
      <c r="B408" s="1" t="s">
        <v>70</v>
      </c>
      <c r="C408" s="77"/>
      <c r="D408" s="15">
        <v>6</v>
      </c>
      <c r="E408" s="21">
        <v>44</v>
      </c>
      <c r="F408" s="8" t="s">
        <v>66</v>
      </c>
    </row>
    <row r="409" spans="1:6" s="22" customFormat="1" ht="20.100000000000001" customHeight="1">
      <c r="A409" s="16"/>
      <c r="B409" s="1" t="s">
        <v>211</v>
      </c>
      <c r="C409" s="77"/>
      <c r="D409" s="15">
        <v>6</v>
      </c>
      <c r="E409" s="21">
        <v>44</v>
      </c>
      <c r="F409" s="8" t="s">
        <v>66</v>
      </c>
    </row>
    <row r="410" spans="1:6" ht="20.100000000000001" customHeight="1">
      <c r="A410" s="16"/>
      <c r="B410" s="1" t="s">
        <v>100</v>
      </c>
      <c r="C410" s="77"/>
      <c r="D410" s="15">
        <v>6</v>
      </c>
      <c r="E410" s="21">
        <v>44</v>
      </c>
      <c r="F410" s="8" t="s">
        <v>66</v>
      </c>
    </row>
    <row r="411" spans="1:6" ht="20.100000000000001" customHeight="1">
      <c r="A411" s="18" t="s">
        <v>102</v>
      </c>
      <c r="B411" s="19"/>
      <c r="C411" s="77" t="s">
        <v>101</v>
      </c>
      <c r="D411" s="20">
        <f>SUM(D412)</f>
        <v>6</v>
      </c>
      <c r="E411" s="21">
        <v>45</v>
      </c>
      <c r="F411" s="8" t="s">
        <v>66</v>
      </c>
    </row>
    <row r="412" spans="1:6" ht="20.100000000000001" customHeight="1">
      <c r="A412" s="16"/>
      <c r="B412" s="1" t="s">
        <v>33</v>
      </c>
      <c r="C412" s="77"/>
      <c r="D412" s="15">
        <f>SUM(D414)</f>
        <v>6</v>
      </c>
      <c r="E412" s="21">
        <v>45</v>
      </c>
      <c r="F412" s="8" t="s">
        <v>66</v>
      </c>
    </row>
    <row r="413" spans="1:6" ht="20.100000000000001" customHeight="1">
      <c r="A413" s="16"/>
      <c r="B413" s="1" t="s">
        <v>70</v>
      </c>
      <c r="C413" s="77"/>
      <c r="D413" s="15">
        <v>6</v>
      </c>
      <c r="E413" s="21">
        <v>45</v>
      </c>
      <c r="F413" s="8" t="s">
        <v>66</v>
      </c>
    </row>
    <row r="414" spans="1:6" s="22" customFormat="1" ht="20.100000000000001" customHeight="1">
      <c r="A414" s="16"/>
      <c r="B414" s="1" t="s">
        <v>211</v>
      </c>
      <c r="C414" s="77"/>
      <c r="D414" s="15">
        <f>D415</f>
        <v>6</v>
      </c>
      <c r="E414" s="21">
        <v>45</v>
      </c>
      <c r="F414" s="8" t="s">
        <v>66</v>
      </c>
    </row>
    <row r="415" spans="1:6" ht="20.100000000000001" customHeight="1">
      <c r="A415" s="16"/>
      <c r="B415" s="1" t="s">
        <v>100</v>
      </c>
      <c r="C415" s="77"/>
      <c r="D415" s="15">
        <v>6</v>
      </c>
      <c r="E415" s="21">
        <v>45</v>
      </c>
      <c r="F415" s="8" t="s">
        <v>66</v>
      </c>
    </row>
    <row r="416" spans="1:6" ht="20.100000000000001" customHeight="1">
      <c r="A416" s="18" t="s">
        <v>103</v>
      </c>
      <c r="B416" s="19"/>
      <c r="C416" s="77" t="s">
        <v>101</v>
      </c>
      <c r="D416" s="20">
        <f>SUM(D417)</f>
        <v>6</v>
      </c>
      <c r="E416" s="21">
        <v>46</v>
      </c>
      <c r="F416" s="8" t="s">
        <v>66</v>
      </c>
    </row>
    <row r="417" spans="1:6" ht="20.100000000000001" customHeight="1">
      <c r="A417" s="16"/>
      <c r="B417" s="1" t="s">
        <v>33</v>
      </c>
      <c r="C417" s="77"/>
      <c r="D417" s="15">
        <v>6</v>
      </c>
      <c r="E417" s="21">
        <v>46</v>
      </c>
      <c r="F417" s="8" t="s">
        <v>66</v>
      </c>
    </row>
    <row r="418" spans="1:6" ht="20.100000000000001" customHeight="1">
      <c r="A418" s="16"/>
      <c r="B418" s="1" t="s">
        <v>70</v>
      </c>
      <c r="C418" s="77"/>
      <c r="D418" s="15">
        <v>6</v>
      </c>
      <c r="E418" s="21">
        <v>46</v>
      </c>
      <c r="F418" s="8" t="s">
        <v>66</v>
      </c>
    </row>
    <row r="419" spans="1:6" s="22" customFormat="1" ht="20.100000000000001" customHeight="1">
      <c r="A419" s="16"/>
      <c r="B419" s="1" t="s">
        <v>211</v>
      </c>
      <c r="C419" s="77"/>
      <c r="D419" s="15">
        <v>6</v>
      </c>
      <c r="E419" s="21">
        <v>46</v>
      </c>
      <c r="F419" s="8" t="s">
        <v>66</v>
      </c>
    </row>
    <row r="420" spans="1:6" ht="20.100000000000001" customHeight="1">
      <c r="A420" s="16"/>
      <c r="B420" s="1" t="s">
        <v>100</v>
      </c>
      <c r="C420" s="77"/>
      <c r="D420" s="15">
        <v>6</v>
      </c>
      <c r="E420" s="21">
        <v>46</v>
      </c>
      <c r="F420" s="8" t="s">
        <v>66</v>
      </c>
    </row>
    <row r="421" spans="1:6" ht="20.100000000000001" customHeight="1">
      <c r="A421" s="18" t="s">
        <v>104</v>
      </c>
      <c r="B421" s="19"/>
      <c r="C421" s="77" t="s">
        <v>18</v>
      </c>
      <c r="D421" s="20">
        <f>SUM(D422)</f>
        <v>16</v>
      </c>
      <c r="E421" s="21">
        <v>47</v>
      </c>
      <c r="F421" s="8" t="s">
        <v>66</v>
      </c>
    </row>
    <row r="422" spans="1:6" ht="20.100000000000001" customHeight="1">
      <c r="A422" s="16"/>
      <c r="B422" s="1" t="s">
        <v>33</v>
      </c>
      <c r="C422" s="77"/>
      <c r="D422" s="15">
        <f>SUM(D423)</f>
        <v>16</v>
      </c>
      <c r="E422" s="21">
        <v>47</v>
      </c>
      <c r="F422" s="8" t="s">
        <v>66</v>
      </c>
    </row>
    <row r="423" spans="1:6" ht="20.100000000000001" customHeight="1">
      <c r="A423" s="16"/>
      <c r="B423" s="1" t="s">
        <v>70</v>
      </c>
      <c r="C423" s="77"/>
      <c r="D423" s="15">
        <v>16</v>
      </c>
      <c r="E423" s="21">
        <v>47</v>
      </c>
      <c r="F423" s="8" t="s">
        <v>66</v>
      </c>
    </row>
    <row r="424" spans="1:6" s="22" customFormat="1" ht="20.100000000000001" customHeight="1">
      <c r="A424" s="16"/>
      <c r="B424" s="1" t="s">
        <v>211</v>
      </c>
      <c r="C424" s="77"/>
      <c r="D424" s="15">
        <v>16</v>
      </c>
      <c r="E424" s="21">
        <v>47</v>
      </c>
      <c r="F424" s="8" t="s">
        <v>66</v>
      </c>
    </row>
    <row r="425" spans="1:6" ht="20.100000000000001" customHeight="1">
      <c r="A425" s="16"/>
      <c r="B425" s="1" t="s">
        <v>94</v>
      </c>
      <c r="C425" s="77"/>
      <c r="D425" s="15">
        <v>16</v>
      </c>
      <c r="E425" s="21">
        <v>47</v>
      </c>
      <c r="F425" s="8" t="s">
        <v>66</v>
      </c>
    </row>
    <row r="426" spans="1:6" ht="20.100000000000001" customHeight="1">
      <c r="A426" s="18" t="s">
        <v>105</v>
      </c>
      <c r="B426" s="19"/>
      <c r="C426" s="77" t="s">
        <v>18</v>
      </c>
      <c r="D426" s="20">
        <f>SUM(D427)</f>
        <v>16</v>
      </c>
      <c r="E426" s="21">
        <v>48</v>
      </c>
      <c r="F426" s="8" t="s">
        <v>66</v>
      </c>
    </row>
    <row r="427" spans="1:6" ht="20.100000000000001" customHeight="1">
      <c r="A427" s="16"/>
      <c r="B427" s="1" t="s">
        <v>33</v>
      </c>
      <c r="C427" s="77"/>
      <c r="D427" s="15">
        <v>16</v>
      </c>
      <c r="E427" s="21">
        <v>48</v>
      </c>
      <c r="F427" s="8" t="s">
        <v>66</v>
      </c>
    </row>
    <row r="428" spans="1:6" ht="20.100000000000001" customHeight="1">
      <c r="A428" s="16"/>
      <c r="B428" s="1" t="s">
        <v>70</v>
      </c>
      <c r="C428" s="77"/>
      <c r="D428" s="15">
        <v>16</v>
      </c>
      <c r="E428" s="21">
        <v>48</v>
      </c>
      <c r="F428" s="8" t="s">
        <v>66</v>
      </c>
    </row>
    <row r="429" spans="1:6" s="22" customFormat="1" ht="20.100000000000001" customHeight="1">
      <c r="A429" s="16"/>
      <c r="B429" s="1" t="s">
        <v>211</v>
      </c>
      <c r="C429" s="77"/>
      <c r="D429" s="15">
        <v>16</v>
      </c>
      <c r="E429" s="21">
        <v>48</v>
      </c>
      <c r="F429" s="8" t="s">
        <v>66</v>
      </c>
    </row>
    <row r="430" spans="1:6" ht="20.100000000000001" customHeight="1">
      <c r="A430" s="16"/>
      <c r="B430" s="1" t="s">
        <v>94</v>
      </c>
      <c r="C430" s="77"/>
      <c r="D430" s="15">
        <v>16</v>
      </c>
      <c r="E430" s="21">
        <v>48</v>
      </c>
      <c r="F430" s="8" t="s">
        <v>66</v>
      </c>
    </row>
    <row r="431" spans="1:6" ht="20.100000000000001" customHeight="1">
      <c r="A431" s="18" t="s">
        <v>106</v>
      </c>
      <c r="B431" s="19"/>
      <c r="C431" s="77" t="s">
        <v>18</v>
      </c>
      <c r="D431" s="20">
        <f>SUM(D432)</f>
        <v>16</v>
      </c>
      <c r="E431" s="21">
        <v>49</v>
      </c>
      <c r="F431" s="8" t="s">
        <v>66</v>
      </c>
    </row>
    <row r="432" spans="1:6" ht="20.100000000000001" customHeight="1">
      <c r="A432" s="16"/>
      <c r="B432" s="1" t="s">
        <v>33</v>
      </c>
      <c r="C432" s="77"/>
      <c r="D432" s="15">
        <v>16</v>
      </c>
      <c r="E432" s="21">
        <v>49</v>
      </c>
      <c r="F432" s="8" t="s">
        <v>66</v>
      </c>
    </row>
    <row r="433" spans="1:6" ht="20.100000000000001" customHeight="1">
      <c r="A433" s="16"/>
      <c r="B433" s="1" t="s">
        <v>70</v>
      </c>
      <c r="C433" s="77"/>
      <c r="D433" s="15">
        <v>16</v>
      </c>
      <c r="E433" s="21">
        <v>49</v>
      </c>
      <c r="F433" s="8" t="s">
        <v>66</v>
      </c>
    </row>
    <row r="434" spans="1:6" s="22" customFormat="1" ht="20.100000000000001" customHeight="1">
      <c r="A434" s="16"/>
      <c r="B434" s="1" t="s">
        <v>211</v>
      </c>
      <c r="C434" s="77"/>
      <c r="D434" s="15">
        <v>16</v>
      </c>
      <c r="E434" s="21">
        <v>49</v>
      </c>
      <c r="F434" s="8" t="s">
        <v>66</v>
      </c>
    </row>
    <row r="435" spans="1:6" ht="20.100000000000001" customHeight="1">
      <c r="A435" s="16"/>
      <c r="B435" s="1" t="s">
        <v>94</v>
      </c>
      <c r="C435" s="77"/>
      <c r="D435" s="15">
        <v>16</v>
      </c>
      <c r="E435" s="21">
        <v>49</v>
      </c>
      <c r="F435" s="8" t="s">
        <v>66</v>
      </c>
    </row>
    <row r="436" spans="1:6" ht="20.100000000000001" customHeight="1">
      <c r="A436" s="18" t="s">
        <v>107</v>
      </c>
      <c r="B436" s="19"/>
      <c r="C436" s="77" t="s">
        <v>18</v>
      </c>
      <c r="D436" s="20">
        <f>D437</f>
        <v>16</v>
      </c>
      <c r="E436" s="21">
        <v>50</v>
      </c>
      <c r="F436" s="8" t="s">
        <v>66</v>
      </c>
    </row>
    <row r="437" spans="1:6" ht="20.100000000000001" customHeight="1">
      <c r="A437" s="16"/>
      <c r="B437" s="1" t="s">
        <v>33</v>
      </c>
      <c r="C437" s="77"/>
      <c r="D437" s="15">
        <v>16</v>
      </c>
      <c r="E437" s="21">
        <v>50</v>
      </c>
      <c r="F437" s="8" t="s">
        <v>66</v>
      </c>
    </row>
    <row r="438" spans="1:6" ht="20.100000000000001" customHeight="1">
      <c r="A438" s="16"/>
      <c r="B438" s="1" t="s">
        <v>70</v>
      </c>
      <c r="C438" s="77"/>
      <c r="D438" s="15">
        <v>16</v>
      </c>
      <c r="E438" s="21">
        <v>50</v>
      </c>
      <c r="F438" s="8" t="s">
        <v>66</v>
      </c>
    </row>
    <row r="439" spans="1:6" s="22" customFormat="1" ht="20.100000000000001" customHeight="1">
      <c r="A439" s="16"/>
      <c r="B439" s="1" t="s">
        <v>211</v>
      </c>
      <c r="C439" s="77"/>
      <c r="D439" s="15">
        <v>16</v>
      </c>
      <c r="E439" s="21">
        <v>50</v>
      </c>
      <c r="F439" s="8" t="s">
        <v>66</v>
      </c>
    </row>
    <row r="440" spans="1:6" ht="20.100000000000001" customHeight="1">
      <c r="A440" s="16"/>
      <c r="B440" s="1" t="s">
        <v>94</v>
      </c>
      <c r="C440" s="77"/>
      <c r="D440" s="15">
        <v>16</v>
      </c>
      <c r="E440" s="21">
        <v>50</v>
      </c>
      <c r="F440" s="8" t="s">
        <v>66</v>
      </c>
    </row>
    <row r="441" spans="1:6" ht="20.100000000000001" customHeight="1">
      <c r="A441" s="18" t="s">
        <v>108</v>
      </c>
      <c r="B441" s="19"/>
      <c r="C441" s="77" t="s">
        <v>18</v>
      </c>
      <c r="D441" s="20">
        <f>SUM(D442)</f>
        <v>16</v>
      </c>
      <c r="E441" s="21">
        <v>51</v>
      </c>
      <c r="F441" s="8" t="s">
        <v>66</v>
      </c>
    </row>
    <row r="442" spans="1:6" ht="20.100000000000001" customHeight="1">
      <c r="A442" s="16"/>
      <c r="B442" s="1" t="s">
        <v>33</v>
      </c>
      <c r="C442" s="77"/>
      <c r="D442" s="15">
        <v>16</v>
      </c>
      <c r="E442" s="21">
        <v>51</v>
      </c>
      <c r="F442" s="8" t="s">
        <v>66</v>
      </c>
    </row>
    <row r="443" spans="1:6" ht="20.100000000000001" customHeight="1">
      <c r="A443" s="16"/>
      <c r="B443" s="1" t="s">
        <v>70</v>
      </c>
      <c r="C443" s="77"/>
      <c r="D443" s="15">
        <v>16</v>
      </c>
      <c r="E443" s="21">
        <v>51</v>
      </c>
      <c r="F443" s="8" t="s">
        <v>66</v>
      </c>
    </row>
    <row r="444" spans="1:6" s="22" customFormat="1" ht="20.100000000000001" customHeight="1">
      <c r="A444" s="16"/>
      <c r="B444" s="1" t="s">
        <v>211</v>
      </c>
      <c r="C444" s="77"/>
      <c r="D444" s="15">
        <v>16</v>
      </c>
      <c r="E444" s="21">
        <v>51</v>
      </c>
      <c r="F444" s="8" t="s">
        <v>66</v>
      </c>
    </row>
    <row r="445" spans="1:6" ht="20.100000000000001" customHeight="1">
      <c r="A445" s="16"/>
      <c r="B445" s="1" t="s">
        <v>94</v>
      </c>
      <c r="C445" s="77"/>
      <c r="D445" s="15">
        <v>16</v>
      </c>
      <c r="E445" s="21">
        <v>51</v>
      </c>
      <c r="F445" s="8" t="s">
        <v>66</v>
      </c>
    </row>
    <row r="446" spans="1:6" ht="20.100000000000001" customHeight="1">
      <c r="A446" s="18" t="s">
        <v>109</v>
      </c>
      <c r="B446" s="19"/>
      <c r="C446" s="77" t="s">
        <v>18</v>
      </c>
      <c r="D446" s="20">
        <f>SUM(D447)</f>
        <v>16</v>
      </c>
      <c r="E446" s="21">
        <v>50</v>
      </c>
      <c r="F446" s="8" t="s">
        <v>66</v>
      </c>
    </row>
    <row r="447" spans="1:6" ht="20.100000000000001" customHeight="1">
      <c r="A447" s="16"/>
      <c r="B447" s="1" t="s">
        <v>33</v>
      </c>
      <c r="C447" s="77"/>
      <c r="D447" s="15">
        <v>16</v>
      </c>
      <c r="E447" s="21">
        <v>50</v>
      </c>
      <c r="F447" s="8" t="s">
        <v>66</v>
      </c>
    </row>
    <row r="448" spans="1:6" ht="20.100000000000001" customHeight="1">
      <c r="A448" s="16"/>
      <c r="B448" s="1" t="s">
        <v>70</v>
      </c>
      <c r="C448" s="77"/>
      <c r="D448" s="15">
        <v>16</v>
      </c>
      <c r="E448" s="21">
        <v>50</v>
      </c>
      <c r="F448" s="8" t="s">
        <v>66</v>
      </c>
    </row>
    <row r="449" spans="1:6" s="22" customFormat="1" ht="20.100000000000001" customHeight="1">
      <c r="A449" s="16"/>
      <c r="B449" s="1" t="s">
        <v>211</v>
      </c>
      <c r="C449" s="77"/>
      <c r="D449" s="15">
        <v>16</v>
      </c>
      <c r="E449" s="21">
        <v>50</v>
      </c>
      <c r="F449" s="8" t="s">
        <v>66</v>
      </c>
    </row>
    <row r="450" spans="1:6" ht="20.100000000000001" customHeight="1">
      <c r="A450" s="16"/>
      <c r="B450" s="1" t="s">
        <v>94</v>
      </c>
      <c r="C450" s="77"/>
      <c r="D450" s="15">
        <v>16</v>
      </c>
      <c r="E450" s="21">
        <v>52</v>
      </c>
      <c r="F450" s="8" t="s">
        <v>66</v>
      </c>
    </row>
    <row r="451" spans="1:6" ht="20.100000000000001" customHeight="1">
      <c r="A451" s="18" t="s">
        <v>144</v>
      </c>
      <c r="B451" s="19"/>
      <c r="C451" s="77" t="s">
        <v>18</v>
      </c>
      <c r="D451" s="20">
        <f>SUM(D452)</f>
        <v>2</v>
      </c>
      <c r="E451" s="21">
        <v>53</v>
      </c>
      <c r="F451" s="8" t="s">
        <v>66</v>
      </c>
    </row>
    <row r="452" spans="1:6" ht="20.100000000000001" customHeight="1">
      <c r="A452" s="16"/>
      <c r="B452" s="1" t="s">
        <v>33</v>
      </c>
      <c r="C452" s="77"/>
      <c r="D452" s="15">
        <v>2</v>
      </c>
      <c r="E452" s="21">
        <v>53</v>
      </c>
      <c r="F452" s="8" t="s">
        <v>66</v>
      </c>
    </row>
    <row r="453" spans="1:6" ht="20.100000000000001" customHeight="1">
      <c r="A453" s="16"/>
      <c r="B453" s="1" t="s">
        <v>69</v>
      </c>
      <c r="C453" s="77"/>
      <c r="D453" s="15">
        <v>2</v>
      </c>
      <c r="E453" s="21">
        <v>53</v>
      </c>
      <c r="F453" s="8" t="s">
        <v>66</v>
      </c>
    </row>
    <row r="454" spans="1:6" s="22" customFormat="1" ht="20.100000000000001" customHeight="1">
      <c r="A454" s="16"/>
      <c r="B454" s="1" t="s">
        <v>218</v>
      </c>
      <c r="C454" s="77"/>
      <c r="D454" s="15">
        <v>2</v>
      </c>
      <c r="E454" s="21">
        <v>53</v>
      </c>
      <c r="F454" s="8" t="s">
        <v>66</v>
      </c>
    </row>
    <row r="455" spans="1:6" ht="20.100000000000001" customHeight="1">
      <c r="A455" s="16"/>
      <c r="B455" s="1" t="s">
        <v>219</v>
      </c>
      <c r="C455" s="77"/>
      <c r="D455" s="15">
        <v>2</v>
      </c>
      <c r="E455" s="21">
        <v>53</v>
      </c>
      <c r="F455" s="8" t="s">
        <v>66</v>
      </c>
    </row>
    <row r="456" spans="1:6" ht="20.100000000000001" customHeight="1">
      <c r="A456" s="18" t="s">
        <v>152</v>
      </c>
      <c r="B456" s="19"/>
      <c r="C456" s="77" t="s">
        <v>20</v>
      </c>
      <c r="D456" s="20">
        <f>D457</f>
        <v>4</v>
      </c>
      <c r="E456" s="21">
        <v>29</v>
      </c>
      <c r="F456" s="8" t="s">
        <v>66</v>
      </c>
    </row>
    <row r="457" spans="1:6" ht="20.100000000000001" customHeight="1">
      <c r="A457" s="16"/>
      <c r="B457" s="1" t="s">
        <v>33</v>
      </c>
      <c r="C457" s="77"/>
      <c r="D457" s="15">
        <f>SUM(D458)</f>
        <v>4</v>
      </c>
      <c r="E457" s="21">
        <v>29</v>
      </c>
      <c r="F457" s="8" t="s">
        <v>66</v>
      </c>
    </row>
    <row r="458" spans="1:6" ht="20.100000000000001" customHeight="1">
      <c r="A458" s="16"/>
      <c r="B458" s="2" t="s">
        <v>54</v>
      </c>
      <c r="C458" s="77"/>
      <c r="D458" s="15">
        <f>SUM(D459)</f>
        <v>4</v>
      </c>
      <c r="E458" s="21">
        <v>29</v>
      </c>
      <c r="F458" s="8" t="s">
        <v>66</v>
      </c>
    </row>
    <row r="459" spans="1:6" s="22" customFormat="1" ht="20.100000000000001" customHeight="1">
      <c r="A459" s="16"/>
      <c r="B459" s="1" t="s">
        <v>55</v>
      </c>
      <c r="C459" s="77"/>
      <c r="D459" s="15">
        <v>4</v>
      </c>
      <c r="E459" s="21">
        <v>29</v>
      </c>
      <c r="F459" s="8" t="s">
        <v>66</v>
      </c>
    </row>
    <row r="460" spans="1:6" ht="20.100000000000001" customHeight="1">
      <c r="A460" s="17" t="s">
        <v>6</v>
      </c>
      <c r="B460" s="1"/>
      <c r="C460" s="77"/>
      <c r="D460" s="15">
        <f>SUM(D461,D465,D470,D475)</f>
        <v>500</v>
      </c>
      <c r="E460" s="21"/>
    </row>
    <row r="461" spans="1:6" ht="20.100000000000001" customHeight="1">
      <c r="A461" s="18" t="s">
        <v>121</v>
      </c>
      <c r="B461" s="19"/>
      <c r="C461" s="77" t="s">
        <v>19</v>
      </c>
      <c r="D461" s="20">
        <f>SUM(D463)</f>
        <v>100</v>
      </c>
      <c r="E461" s="21">
        <v>1</v>
      </c>
      <c r="F461" s="8" t="s">
        <v>122</v>
      </c>
    </row>
    <row r="462" spans="1:6" ht="20.100000000000001" customHeight="1">
      <c r="A462" s="16"/>
      <c r="B462" s="1" t="s">
        <v>14</v>
      </c>
      <c r="C462" s="77"/>
      <c r="D462" s="15"/>
      <c r="E462" s="21">
        <v>1</v>
      </c>
      <c r="F462" s="8" t="s">
        <v>122</v>
      </c>
    </row>
    <row r="463" spans="1:6" ht="20.100000000000001" customHeight="1">
      <c r="A463" s="16"/>
      <c r="B463" s="1" t="s">
        <v>236</v>
      </c>
      <c r="C463" s="77"/>
      <c r="D463" s="15">
        <f>SUM(D464)</f>
        <v>100</v>
      </c>
      <c r="E463" s="21">
        <v>1</v>
      </c>
      <c r="F463" s="8" t="s">
        <v>122</v>
      </c>
    </row>
    <row r="464" spans="1:6" s="22" customFormat="1" ht="20.100000000000001" customHeight="1">
      <c r="A464" s="16"/>
      <c r="B464" s="1" t="s">
        <v>123</v>
      </c>
      <c r="C464" s="77"/>
      <c r="D464" s="15">
        <v>100</v>
      </c>
      <c r="E464" s="21">
        <v>1</v>
      </c>
      <c r="F464" s="8" t="s">
        <v>122</v>
      </c>
    </row>
    <row r="465" spans="1:6" ht="20.100000000000001" customHeight="1">
      <c r="A465" s="18" t="s">
        <v>124</v>
      </c>
      <c r="B465" s="19"/>
      <c r="C465" s="77" t="s">
        <v>19</v>
      </c>
      <c r="D465" s="20">
        <f>SUM(D467)</f>
        <v>200</v>
      </c>
      <c r="E465" s="21">
        <v>2</v>
      </c>
      <c r="F465" s="8" t="s">
        <v>122</v>
      </c>
    </row>
    <row r="466" spans="1:6" ht="20.100000000000001" customHeight="1">
      <c r="A466" s="16"/>
      <c r="B466" s="1" t="s">
        <v>14</v>
      </c>
      <c r="C466" s="77"/>
      <c r="D466" s="15"/>
      <c r="E466" s="21">
        <v>2</v>
      </c>
      <c r="F466" s="8" t="s">
        <v>122</v>
      </c>
    </row>
    <row r="467" spans="1:6" ht="20.100000000000001" customHeight="1">
      <c r="A467" s="16"/>
      <c r="B467" s="1" t="s">
        <v>236</v>
      </c>
      <c r="C467" s="77"/>
      <c r="D467" s="15">
        <f>SUM(D469)</f>
        <v>200</v>
      </c>
      <c r="E467" s="21">
        <v>2</v>
      </c>
      <c r="F467" s="8" t="s">
        <v>122</v>
      </c>
    </row>
    <row r="468" spans="1:6" ht="20.100000000000001" customHeight="1">
      <c r="A468" s="16"/>
      <c r="B468" s="1" t="s">
        <v>125</v>
      </c>
      <c r="C468" s="77"/>
      <c r="D468" s="15"/>
      <c r="E468" s="21">
        <v>2</v>
      </c>
      <c r="F468" s="8" t="s">
        <v>122</v>
      </c>
    </row>
    <row r="469" spans="1:6" s="22" customFormat="1" ht="20.100000000000001" customHeight="1">
      <c r="A469" s="16"/>
      <c r="B469" s="1" t="s">
        <v>126</v>
      </c>
      <c r="C469" s="77"/>
      <c r="D469" s="15">
        <v>200</v>
      </c>
      <c r="E469" s="21">
        <v>2</v>
      </c>
      <c r="F469" s="8" t="s">
        <v>122</v>
      </c>
    </row>
    <row r="470" spans="1:6" ht="20.100000000000001" customHeight="1">
      <c r="A470" s="18" t="s">
        <v>127</v>
      </c>
      <c r="B470" s="19"/>
      <c r="C470" s="77" t="s">
        <v>19</v>
      </c>
      <c r="D470" s="20">
        <f>SUM(D472)</f>
        <v>100</v>
      </c>
      <c r="E470" s="21">
        <v>3</v>
      </c>
      <c r="F470" s="8" t="s">
        <v>122</v>
      </c>
    </row>
    <row r="471" spans="1:6" ht="20.100000000000001" customHeight="1">
      <c r="A471" s="16"/>
      <c r="B471" s="1" t="s">
        <v>14</v>
      </c>
      <c r="C471" s="77"/>
      <c r="D471" s="15"/>
      <c r="E471" s="21">
        <v>3</v>
      </c>
      <c r="F471" s="8" t="s">
        <v>122</v>
      </c>
    </row>
    <row r="472" spans="1:6" ht="20.100000000000001" customHeight="1">
      <c r="A472" s="16"/>
      <c r="B472" s="1" t="s">
        <v>236</v>
      </c>
      <c r="C472" s="77"/>
      <c r="D472" s="15">
        <f>SUM(D474)</f>
        <v>100</v>
      </c>
      <c r="E472" s="21">
        <v>3</v>
      </c>
      <c r="F472" s="8" t="s">
        <v>122</v>
      </c>
    </row>
    <row r="473" spans="1:6" ht="20.100000000000001" customHeight="1">
      <c r="A473" s="16"/>
      <c r="B473" s="1" t="s">
        <v>21</v>
      </c>
      <c r="C473" s="77"/>
      <c r="D473" s="15"/>
      <c r="E473" s="21">
        <v>3</v>
      </c>
      <c r="F473" s="8" t="s">
        <v>122</v>
      </c>
    </row>
    <row r="474" spans="1:6" s="22" customFormat="1" ht="20.100000000000001" customHeight="1">
      <c r="A474" s="16"/>
      <c r="B474" s="1" t="s">
        <v>5</v>
      </c>
      <c r="C474" s="77"/>
      <c r="D474" s="15">
        <v>100</v>
      </c>
      <c r="E474" s="21">
        <v>3</v>
      </c>
      <c r="F474" s="8" t="s">
        <v>122</v>
      </c>
    </row>
    <row r="475" spans="1:6" ht="20.100000000000001" customHeight="1">
      <c r="A475" s="18" t="s">
        <v>145</v>
      </c>
      <c r="B475" s="19"/>
      <c r="C475" s="77" t="s">
        <v>19</v>
      </c>
      <c r="D475" s="20">
        <f>SUM(D477)</f>
        <v>100</v>
      </c>
      <c r="E475" s="21">
        <v>4</v>
      </c>
      <c r="F475" s="8" t="s">
        <v>122</v>
      </c>
    </row>
    <row r="476" spans="1:6" ht="20.100000000000001" customHeight="1">
      <c r="A476" s="16"/>
      <c r="B476" s="1" t="s">
        <v>14</v>
      </c>
      <c r="C476" s="77"/>
      <c r="D476" s="15"/>
      <c r="E476" s="21">
        <v>4</v>
      </c>
      <c r="F476" s="8" t="s">
        <v>122</v>
      </c>
    </row>
    <row r="477" spans="1:6" ht="20.100000000000001" customHeight="1">
      <c r="A477" s="16"/>
      <c r="B477" s="1" t="s">
        <v>236</v>
      </c>
      <c r="C477" s="77"/>
      <c r="D477" s="15">
        <f>SUM(D479)</f>
        <v>100</v>
      </c>
      <c r="E477" s="21">
        <v>4</v>
      </c>
      <c r="F477" s="8" t="s">
        <v>122</v>
      </c>
    </row>
    <row r="478" spans="1:6" ht="20.100000000000001" customHeight="1">
      <c r="A478" s="16"/>
      <c r="B478" s="1" t="s">
        <v>21</v>
      </c>
      <c r="C478" s="77"/>
      <c r="D478" s="15"/>
      <c r="E478" s="21">
        <v>4</v>
      </c>
      <c r="F478" s="8" t="s">
        <v>122</v>
      </c>
    </row>
    <row r="479" spans="1:6" s="22" customFormat="1" ht="20.100000000000001" customHeight="1">
      <c r="A479" s="16"/>
      <c r="B479" s="1" t="s">
        <v>5</v>
      </c>
      <c r="C479" s="77"/>
      <c r="D479" s="15">
        <v>100</v>
      </c>
      <c r="E479" s="21">
        <v>4</v>
      </c>
      <c r="F479" s="8" t="s">
        <v>122</v>
      </c>
    </row>
    <row r="480" spans="1:6" ht="20.100000000000001" customHeight="1">
      <c r="A480" s="18" t="s">
        <v>146</v>
      </c>
      <c r="B480" s="19"/>
      <c r="C480" s="77" t="s">
        <v>20</v>
      </c>
      <c r="D480" s="20">
        <f>SUM(D481)</f>
        <v>2</v>
      </c>
      <c r="E480" s="21">
        <v>26</v>
      </c>
      <c r="F480" s="8" t="s">
        <v>122</v>
      </c>
    </row>
    <row r="481" spans="1:6" ht="20.100000000000001" customHeight="1">
      <c r="A481" s="16"/>
      <c r="B481" s="1" t="s">
        <v>236</v>
      </c>
      <c r="C481" s="77"/>
      <c r="D481" s="15">
        <f>SUM(D482)</f>
        <v>2</v>
      </c>
      <c r="E481" s="21">
        <v>26</v>
      </c>
      <c r="F481" s="8" t="s">
        <v>122</v>
      </c>
    </row>
    <row r="482" spans="1:6" ht="20.100000000000001" customHeight="1">
      <c r="A482" s="16"/>
      <c r="B482" s="1" t="s">
        <v>71</v>
      </c>
      <c r="C482" s="77"/>
      <c r="D482" s="15">
        <f>SUM(D485)</f>
        <v>2</v>
      </c>
      <c r="E482" s="21">
        <v>26</v>
      </c>
      <c r="F482" s="8" t="s">
        <v>122</v>
      </c>
    </row>
    <row r="483" spans="1:6" ht="20.100000000000001" customHeight="1">
      <c r="A483" s="16"/>
      <c r="B483" s="1" t="s">
        <v>72</v>
      </c>
      <c r="C483" s="77"/>
      <c r="D483" s="15"/>
      <c r="E483" s="21">
        <v>26</v>
      </c>
      <c r="F483" s="8" t="s">
        <v>122</v>
      </c>
    </row>
    <row r="484" spans="1:6" s="22" customFormat="1" ht="20.100000000000001" customHeight="1">
      <c r="A484" s="16"/>
      <c r="B484" s="1" t="s">
        <v>210</v>
      </c>
      <c r="C484" s="77"/>
      <c r="D484" s="15"/>
      <c r="E484" s="21">
        <v>26</v>
      </c>
      <c r="F484" s="8" t="s">
        <v>122</v>
      </c>
    </row>
    <row r="485" spans="1:6" ht="20.100000000000001" customHeight="1">
      <c r="A485" s="16"/>
      <c r="B485" s="1" t="s">
        <v>73</v>
      </c>
      <c r="C485" s="77"/>
      <c r="D485" s="15">
        <v>2</v>
      </c>
      <c r="E485" s="21">
        <v>26</v>
      </c>
      <c r="F485" s="8" t="s">
        <v>122</v>
      </c>
    </row>
    <row r="486" spans="1:6" ht="20.100000000000001" customHeight="1">
      <c r="A486" s="18" t="s">
        <v>147</v>
      </c>
      <c r="B486" s="19"/>
      <c r="C486" s="77" t="s">
        <v>20</v>
      </c>
      <c r="D486" s="20">
        <f>SUM(D487)</f>
        <v>2</v>
      </c>
      <c r="E486" s="21">
        <v>27</v>
      </c>
      <c r="F486" s="8" t="s">
        <v>122</v>
      </c>
    </row>
    <row r="487" spans="1:6" ht="19.5" customHeight="1">
      <c r="A487" s="16"/>
      <c r="B487" s="1" t="s">
        <v>236</v>
      </c>
      <c r="C487" s="77"/>
      <c r="D487" s="15">
        <f>SUM(D488)</f>
        <v>2</v>
      </c>
      <c r="E487" s="21">
        <v>27</v>
      </c>
      <c r="F487" s="8" t="s">
        <v>122</v>
      </c>
    </row>
    <row r="488" spans="1:6" s="22" customFormat="1" ht="20.100000000000001" customHeight="1">
      <c r="A488" s="16"/>
      <c r="B488" s="1" t="s">
        <v>74</v>
      </c>
      <c r="C488" s="77"/>
      <c r="D488" s="15">
        <f>SUM(D490)</f>
        <v>2</v>
      </c>
      <c r="E488" s="21">
        <v>27</v>
      </c>
      <c r="F488" s="8" t="s">
        <v>122</v>
      </c>
    </row>
    <row r="489" spans="1:6" ht="20.100000000000001" customHeight="1">
      <c r="A489" s="16"/>
      <c r="B489" s="1" t="s">
        <v>75</v>
      </c>
      <c r="C489" s="77"/>
      <c r="D489" s="15"/>
      <c r="E489" s="21">
        <v>27</v>
      </c>
      <c r="F489" s="8" t="s">
        <v>122</v>
      </c>
    </row>
    <row r="490" spans="1:6" ht="20.100000000000001" customHeight="1">
      <c r="A490" s="16"/>
      <c r="B490" s="1" t="s">
        <v>76</v>
      </c>
      <c r="C490" s="77"/>
      <c r="D490" s="15">
        <v>2</v>
      </c>
      <c r="E490" s="21">
        <v>27</v>
      </c>
      <c r="F490" s="8" t="s">
        <v>122</v>
      </c>
    </row>
    <row r="491" spans="1:6" ht="20.100000000000001" customHeight="1">
      <c r="A491" s="18" t="s">
        <v>148</v>
      </c>
      <c r="B491" s="19"/>
      <c r="C491" s="77" t="s">
        <v>20</v>
      </c>
      <c r="D491" s="20">
        <f>SUM(D492)</f>
        <v>2</v>
      </c>
      <c r="E491" s="21">
        <v>28</v>
      </c>
      <c r="F491" s="8" t="s">
        <v>122</v>
      </c>
    </row>
    <row r="492" spans="1:6" ht="20.100000000000001" customHeight="1">
      <c r="A492" s="16"/>
      <c r="B492" s="1" t="s">
        <v>162</v>
      </c>
      <c r="C492" s="77"/>
      <c r="D492" s="15">
        <f>SUM(D493)</f>
        <v>2</v>
      </c>
      <c r="E492" s="21">
        <v>28</v>
      </c>
      <c r="F492" s="8" t="s">
        <v>122</v>
      </c>
    </row>
    <row r="493" spans="1:6" s="22" customFormat="1" ht="20.100000000000001" customHeight="1">
      <c r="A493" s="16"/>
      <c r="B493" s="1" t="s">
        <v>71</v>
      </c>
      <c r="C493" s="77"/>
      <c r="D493" s="15">
        <f>SUM(D495)</f>
        <v>2</v>
      </c>
      <c r="E493" s="21">
        <v>28</v>
      </c>
      <c r="F493" s="8" t="s">
        <v>122</v>
      </c>
    </row>
    <row r="494" spans="1:6" ht="20.100000000000001" customHeight="1">
      <c r="A494" s="16"/>
      <c r="B494" s="1" t="s">
        <v>77</v>
      </c>
      <c r="C494" s="77"/>
      <c r="D494" s="15"/>
      <c r="E494" s="21">
        <v>28</v>
      </c>
      <c r="F494" s="8" t="s">
        <v>122</v>
      </c>
    </row>
    <row r="495" spans="1:6" ht="20.100000000000001" customHeight="1">
      <c r="A495" s="16"/>
      <c r="B495" s="1" t="s">
        <v>78</v>
      </c>
      <c r="C495" s="77"/>
      <c r="D495" s="15">
        <v>2</v>
      </c>
      <c r="E495" s="21">
        <v>28</v>
      </c>
      <c r="F495" s="8" t="s">
        <v>122</v>
      </c>
    </row>
    <row r="496" spans="1:6" ht="20.100000000000001" customHeight="1">
      <c r="A496" s="18" t="s">
        <v>149</v>
      </c>
      <c r="B496" s="19"/>
      <c r="C496" s="77" t="s">
        <v>20</v>
      </c>
      <c r="D496" s="20">
        <f>SUM(D497)</f>
        <v>8</v>
      </c>
      <c r="E496" s="21">
        <v>30</v>
      </c>
      <c r="F496" s="8" t="s">
        <v>122</v>
      </c>
    </row>
    <row r="497" spans="1:6" ht="20.100000000000001" customHeight="1">
      <c r="A497" s="16"/>
      <c r="B497" s="1" t="s">
        <v>236</v>
      </c>
      <c r="C497" s="77"/>
      <c r="D497" s="15">
        <f>SUM(D501)</f>
        <v>8</v>
      </c>
      <c r="E497" s="21">
        <v>30</v>
      </c>
      <c r="F497" s="8" t="s">
        <v>122</v>
      </c>
    </row>
    <row r="498" spans="1:6" s="22" customFormat="1" ht="20.100000000000001" customHeight="1">
      <c r="A498" s="16"/>
      <c r="B498" s="1" t="s">
        <v>74</v>
      </c>
      <c r="C498" s="77"/>
      <c r="D498" s="15"/>
      <c r="E498" s="21">
        <v>30</v>
      </c>
      <c r="F498" s="8" t="s">
        <v>122</v>
      </c>
    </row>
    <row r="499" spans="1:6" ht="20.100000000000001" customHeight="1">
      <c r="A499" s="16"/>
      <c r="B499" s="1" t="s">
        <v>79</v>
      </c>
      <c r="C499" s="77"/>
      <c r="D499" s="15"/>
      <c r="E499" s="21">
        <v>30</v>
      </c>
      <c r="F499" s="8" t="s">
        <v>122</v>
      </c>
    </row>
    <row r="500" spans="1:6" ht="20.100000000000001" customHeight="1">
      <c r="A500" s="16"/>
      <c r="B500" s="1" t="s">
        <v>80</v>
      </c>
      <c r="C500" s="77"/>
      <c r="D500" s="15"/>
      <c r="E500" s="21">
        <v>30</v>
      </c>
      <c r="F500" s="8" t="s">
        <v>122</v>
      </c>
    </row>
    <row r="501" spans="1:6" ht="20.100000000000001" customHeight="1">
      <c r="A501" s="16"/>
      <c r="B501" s="1" t="s">
        <v>81</v>
      </c>
      <c r="C501" s="77"/>
      <c r="D501" s="15">
        <v>8</v>
      </c>
      <c r="E501" s="21">
        <v>30</v>
      </c>
      <c r="F501" s="8" t="s">
        <v>122</v>
      </c>
    </row>
    <row r="502" spans="1:6" ht="20.100000000000001" customHeight="1">
      <c r="A502" s="18" t="s">
        <v>151</v>
      </c>
      <c r="B502" s="19"/>
      <c r="C502" s="77" t="s">
        <v>20</v>
      </c>
      <c r="D502" s="20">
        <f>SUM(D503)</f>
        <v>8</v>
      </c>
      <c r="E502" s="21">
        <v>31</v>
      </c>
      <c r="F502" s="8" t="s">
        <v>122</v>
      </c>
    </row>
    <row r="503" spans="1:6" s="22" customFormat="1" ht="19.5" customHeight="1">
      <c r="A503" s="16"/>
      <c r="B503" s="1" t="s">
        <v>236</v>
      </c>
      <c r="C503" s="77"/>
      <c r="D503" s="15">
        <f>SUM(D507)</f>
        <v>8</v>
      </c>
      <c r="E503" s="21">
        <v>31</v>
      </c>
      <c r="F503" s="8" t="s">
        <v>122</v>
      </c>
    </row>
    <row r="504" spans="1:6" ht="20.100000000000001" customHeight="1">
      <c r="A504" s="16"/>
      <c r="B504" s="1" t="s">
        <v>74</v>
      </c>
      <c r="C504" s="77"/>
      <c r="D504" s="15"/>
      <c r="E504" s="21">
        <v>31</v>
      </c>
      <c r="F504" s="8" t="s">
        <v>122</v>
      </c>
    </row>
    <row r="505" spans="1:6" ht="20.100000000000001" customHeight="1">
      <c r="A505" s="16"/>
      <c r="B505" s="1" t="s">
        <v>79</v>
      </c>
      <c r="C505" s="77"/>
      <c r="D505" s="15"/>
      <c r="E505" s="21">
        <v>31</v>
      </c>
      <c r="F505" s="8" t="s">
        <v>122</v>
      </c>
    </row>
    <row r="506" spans="1:6" ht="20.100000000000001" customHeight="1">
      <c r="A506" s="16"/>
      <c r="B506" s="1" t="s">
        <v>80</v>
      </c>
      <c r="C506" s="77"/>
      <c r="D506" s="15"/>
      <c r="E506" s="21">
        <v>31</v>
      </c>
      <c r="F506" s="8" t="s">
        <v>122</v>
      </c>
    </row>
    <row r="507" spans="1:6" ht="20.100000000000001" customHeight="1">
      <c r="A507" s="16"/>
      <c r="B507" s="1" t="s">
        <v>81</v>
      </c>
      <c r="C507" s="77"/>
      <c r="D507" s="15">
        <v>8</v>
      </c>
      <c r="E507" s="21">
        <v>31</v>
      </c>
      <c r="F507" s="8" t="s">
        <v>122</v>
      </c>
    </row>
    <row r="508" spans="1:6" ht="20.100000000000001" customHeight="1">
      <c r="A508" s="18" t="s">
        <v>150</v>
      </c>
      <c r="B508" s="19"/>
      <c r="C508" s="77" t="s">
        <v>20</v>
      </c>
      <c r="D508" s="20">
        <f>SUM(D509)</f>
        <v>2</v>
      </c>
      <c r="E508" s="21">
        <v>40</v>
      </c>
      <c r="F508" s="8" t="s">
        <v>122</v>
      </c>
    </row>
    <row r="509" spans="1:6" s="22" customFormat="1" ht="20.100000000000001" customHeight="1">
      <c r="A509" s="16"/>
      <c r="B509" s="1" t="s">
        <v>236</v>
      </c>
      <c r="C509" s="77"/>
      <c r="D509" s="15">
        <f>SUM(D510)</f>
        <v>2</v>
      </c>
      <c r="E509" s="21">
        <v>40</v>
      </c>
      <c r="F509" s="8" t="s">
        <v>122</v>
      </c>
    </row>
    <row r="510" spans="1:6" ht="20.100000000000001" customHeight="1">
      <c r="A510" s="16"/>
      <c r="B510" s="1" t="s">
        <v>74</v>
      </c>
      <c r="C510" s="77"/>
      <c r="D510" s="15">
        <f>D511</f>
        <v>2</v>
      </c>
      <c r="E510" s="21">
        <v>40</v>
      </c>
      <c r="F510" s="8" t="s">
        <v>122</v>
      </c>
    </row>
    <row r="511" spans="1:6" ht="20.100000000000001" customHeight="1">
      <c r="A511" s="16"/>
      <c r="B511" s="1" t="s">
        <v>82</v>
      </c>
      <c r="C511" s="77"/>
      <c r="D511" s="15">
        <v>2</v>
      </c>
      <c r="E511" s="21">
        <v>40</v>
      </c>
      <c r="F511" s="8" t="s">
        <v>122</v>
      </c>
    </row>
    <row r="512" spans="1:6" ht="20.100000000000001" customHeight="1">
      <c r="A512" s="18" t="s">
        <v>7</v>
      </c>
      <c r="B512" s="19"/>
      <c r="C512" s="77" t="s">
        <v>20</v>
      </c>
      <c r="D512" s="20">
        <f>SUM(D513)</f>
        <v>2</v>
      </c>
      <c r="E512" s="21">
        <v>39</v>
      </c>
      <c r="F512" s="8" t="s">
        <v>122</v>
      </c>
    </row>
    <row r="513" spans="1:6" ht="20.100000000000001" customHeight="1">
      <c r="A513" s="16"/>
      <c r="B513" s="1" t="s">
        <v>236</v>
      </c>
      <c r="C513" s="77"/>
      <c r="D513" s="15">
        <f>SUM(D514)</f>
        <v>2</v>
      </c>
      <c r="E513" s="21">
        <v>39</v>
      </c>
      <c r="F513" s="8" t="s">
        <v>122</v>
      </c>
    </row>
    <row r="514" spans="1:6" s="22" customFormat="1" ht="20.100000000000001" customHeight="1">
      <c r="A514" s="16"/>
      <c r="B514" s="1" t="s">
        <v>74</v>
      </c>
      <c r="C514" s="77"/>
      <c r="D514" s="15">
        <f>SUM(D516)</f>
        <v>2</v>
      </c>
      <c r="E514" s="21">
        <v>39</v>
      </c>
      <c r="F514" s="8" t="s">
        <v>122</v>
      </c>
    </row>
    <row r="515" spans="1:6" ht="20.100000000000001" customHeight="1">
      <c r="A515" s="16"/>
      <c r="B515" s="1" t="s">
        <v>75</v>
      </c>
      <c r="C515" s="77"/>
      <c r="D515" s="15"/>
      <c r="E515" s="21">
        <v>39</v>
      </c>
      <c r="F515" s="8" t="s">
        <v>122</v>
      </c>
    </row>
    <row r="516" spans="1:6" ht="20.100000000000001" customHeight="1">
      <c r="A516" s="16"/>
      <c r="B516" s="1" t="s">
        <v>76</v>
      </c>
      <c r="C516" s="77"/>
      <c r="D516" s="15">
        <v>2</v>
      </c>
      <c r="E516" s="21">
        <v>39</v>
      </c>
      <c r="F516" s="8" t="s">
        <v>122</v>
      </c>
    </row>
    <row r="517" spans="1:6" ht="20.100000000000001" customHeight="1">
      <c r="A517" s="18" t="s">
        <v>8</v>
      </c>
      <c r="B517" s="19"/>
      <c r="C517" s="77" t="s">
        <v>20</v>
      </c>
      <c r="D517" s="20">
        <f>SUM(D518)</f>
        <v>8</v>
      </c>
      <c r="E517" s="21">
        <v>42</v>
      </c>
      <c r="F517" s="8" t="s">
        <v>122</v>
      </c>
    </row>
    <row r="518" spans="1:6" ht="20.100000000000001" customHeight="1">
      <c r="A518" s="16"/>
      <c r="B518" s="1" t="s">
        <v>235</v>
      </c>
      <c r="C518" s="77"/>
      <c r="D518" s="15">
        <f>SUM(D519)</f>
        <v>8</v>
      </c>
      <c r="E518" s="21">
        <v>42</v>
      </c>
      <c r="F518" s="8" t="s">
        <v>122</v>
      </c>
    </row>
    <row r="519" spans="1:6" s="22" customFormat="1" ht="20.100000000000001" customHeight="1">
      <c r="A519" s="16"/>
      <c r="B519" s="1" t="s">
        <v>74</v>
      </c>
      <c r="C519" s="77"/>
      <c r="D519" s="15">
        <f>SUM(D521)</f>
        <v>8</v>
      </c>
      <c r="E519" s="21">
        <v>42</v>
      </c>
      <c r="F519" s="8" t="s">
        <v>122</v>
      </c>
    </row>
    <row r="520" spans="1:6" ht="20.100000000000001" customHeight="1">
      <c r="A520" s="16"/>
      <c r="B520" s="1" t="s">
        <v>80</v>
      </c>
      <c r="C520" s="77"/>
      <c r="D520" s="15"/>
      <c r="E520" s="21">
        <v>42</v>
      </c>
      <c r="F520" s="8" t="s">
        <v>122</v>
      </c>
    </row>
    <row r="521" spans="1:6" ht="20.100000000000001" customHeight="1">
      <c r="A521" s="58"/>
      <c r="B521" s="59" t="s">
        <v>223</v>
      </c>
      <c r="C521" s="80"/>
      <c r="D521" s="60">
        <v>8</v>
      </c>
      <c r="E521" s="21">
        <v>42</v>
      </c>
      <c r="F521" s="8" t="s">
        <v>122</v>
      </c>
    </row>
    <row r="522" spans="1:6" ht="20.100000000000001" customHeight="1">
      <c r="A522" s="17" t="s">
        <v>163</v>
      </c>
      <c r="B522" s="1"/>
      <c r="C522" s="77"/>
      <c r="D522" s="15">
        <f>SUM(D523,D529)</f>
        <v>5757</v>
      </c>
    </row>
    <row r="523" spans="1:6" ht="20.100000000000001" customHeight="1">
      <c r="A523" s="18" t="s">
        <v>164</v>
      </c>
      <c r="B523" s="1"/>
      <c r="C523" s="77" t="s">
        <v>165</v>
      </c>
      <c r="D523" s="20">
        <f>SUM(D524)</f>
        <v>5756</v>
      </c>
      <c r="E523" s="21">
        <v>54</v>
      </c>
      <c r="F523" s="8" t="s">
        <v>166</v>
      </c>
    </row>
    <row r="524" spans="1:6" ht="20.100000000000001" customHeight="1">
      <c r="A524" s="16"/>
      <c r="B524" s="1" t="s">
        <v>167</v>
      </c>
      <c r="C524" s="77"/>
      <c r="D524" s="88">
        <f>SUM(D525:D528)</f>
        <v>5756</v>
      </c>
      <c r="E524" s="21">
        <v>54</v>
      </c>
      <c r="F524" s="8" t="s">
        <v>166</v>
      </c>
    </row>
    <row r="525" spans="1:6" s="22" customFormat="1" ht="20.100000000000001" customHeight="1">
      <c r="A525" s="16"/>
      <c r="B525" s="1" t="s">
        <v>362</v>
      </c>
      <c r="C525" s="77"/>
      <c r="D525" s="88"/>
      <c r="E525" s="21">
        <v>54</v>
      </c>
      <c r="F525" s="8" t="s">
        <v>166</v>
      </c>
    </row>
    <row r="526" spans="1:6" ht="20.100000000000001" customHeight="1">
      <c r="A526" s="16"/>
      <c r="B526" s="1" t="s">
        <v>359</v>
      </c>
      <c r="C526" s="77"/>
      <c r="D526" s="88">
        <v>2464</v>
      </c>
      <c r="E526" s="21">
        <v>54</v>
      </c>
      <c r="F526" s="8" t="s">
        <v>166</v>
      </c>
    </row>
    <row r="527" spans="1:6" ht="20.100000000000001" customHeight="1">
      <c r="A527" s="16"/>
      <c r="B527" s="1" t="s">
        <v>360</v>
      </c>
      <c r="C527" s="77"/>
      <c r="D527" s="88">
        <v>2416</v>
      </c>
      <c r="E527" s="21">
        <v>54</v>
      </c>
      <c r="F527" s="8" t="s">
        <v>166</v>
      </c>
    </row>
    <row r="528" spans="1:6" ht="20.100000000000001" customHeight="1">
      <c r="A528" s="16"/>
      <c r="B528" s="1" t="s">
        <v>361</v>
      </c>
      <c r="C528" s="77"/>
      <c r="D528" s="88">
        <v>876</v>
      </c>
      <c r="E528" s="21">
        <v>54</v>
      </c>
      <c r="F528" s="8" t="s">
        <v>166</v>
      </c>
    </row>
    <row r="529" spans="1:6" ht="20.100000000000001" customHeight="1">
      <c r="A529" s="18" t="s">
        <v>168</v>
      </c>
      <c r="B529" s="1"/>
      <c r="C529" s="77"/>
      <c r="D529" s="20">
        <f>SUM(D530)</f>
        <v>1</v>
      </c>
      <c r="E529" s="21">
        <v>55</v>
      </c>
      <c r="F529" s="8" t="s">
        <v>169</v>
      </c>
    </row>
    <row r="530" spans="1:6" ht="20.100000000000001" customHeight="1">
      <c r="A530" s="16"/>
      <c r="B530" s="1" t="s">
        <v>170</v>
      </c>
      <c r="C530" s="77"/>
      <c r="D530" s="88">
        <f>SUM(D531)</f>
        <v>1</v>
      </c>
      <c r="E530" s="21">
        <v>55</v>
      </c>
      <c r="F530" s="8" t="s">
        <v>169</v>
      </c>
    </row>
    <row r="531" spans="1:6" ht="20.100000000000001" customHeight="1">
      <c r="A531" s="16"/>
      <c r="B531" s="1" t="s">
        <v>171</v>
      </c>
      <c r="C531" s="77"/>
      <c r="D531" s="88">
        <v>1</v>
      </c>
      <c r="E531" s="21">
        <v>55</v>
      </c>
      <c r="F531" s="8" t="s">
        <v>169</v>
      </c>
    </row>
    <row r="532" spans="1:6" ht="20.100000000000001" customHeight="1">
      <c r="A532" s="61" t="s">
        <v>172</v>
      </c>
      <c r="B532" s="1"/>
      <c r="C532" s="77"/>
      <c r="D532" s="20">
        <f>SUM(D533)</f>
        <v>10</v>
      </c>
    </row>
    <row r="533" spans="1:6" s="22" customFormat="1" ht="20.100000000000001" customHeight="1">
      <c r="A533" s="61" t="s">
        <v>173</v>
      </c>
      <c r="B533" s="1"/>
      <c r="C533" s="77" t="s">
        <v>222</v>
      </c>
      <c r="D533" s="20">
        <f>SUM(D534)</f>
        <v>10</v>
      </c>
      <c r="E533" s="21">
        <v>56</v>
      </c>
      <c r="F533" s="8" t="s">
        <v>174</v>
      </c>
    </row>
    <row r="534" spans="1:6" ht="20.100000000000001" customHeight="1">
      <c r="A534" s="61"/>
      <c r="B534" s="1" t="s">
        <v>175</v>
      </c>
      <c r="C534" s="77"/>
      <c r="D534" s="88">
        <f>SUM(D535)</f>
        <v>10</v>
      </c>
      <c r="E534" s="21">
        <v>56</v>
      </c>
      <c r="F534" s="8" t="s">
        <v>174</v>
      </c>
    </row>
    <row r="535" spans="1:6" ht="20.100000000000001" customHeight="1">
      <c r="A535" s="61"/>
      <c r="B535" s="1" t="s">
        <v>176</v>
      </c>
      <c r="C535" s="77"/>
      <c r="D535" s="88">
        <v>10</v>
      </c>
      <c r="E535" s="21">
        <v>56</v>
      </c>
      <c r="F535" s="8" t="s">
        <v>174</v>
      </c>
    </row>
    <row r="536" spans="1:6" ht="20.100000000000001" customHeight="1">
      <c r="A536" s="61" t="s">
        <v>177</v>
      </c>
      <c r="B536" s="1"/>
      <c r="C536" s="77"/>
      <c r="D536" s="15">
        <f>SUM(D537,D540)</f>
        <v>20</v>
      </c>
      <c r="E536" s="21">
        <v>57</v>
      </c>
      <c r="F536" s="8" t="s">
        <v>179</v>
      </c>
    </row>
    <row r="537" spans="1:6" s="22" customFormat="1" ht="20.100000000000001" customHeight="1">
      <c r="A537" s="61" t="s">
        <v>178</v>
      </c>
      <c r="B537" s="1"/>
      <c r="C537" s="77"/>
      <c r="D537" s="20">
        <f>SUM(D538)</f>
        <v>10</v>
      </c>
      <c r="E537" s="21">
        <v>57</v>
      </c>
      <c r="F537" s="8" t="s">
        <v>179</v>
      </c>
    </row>
    <row r="538" spans="1:6" ht="20.100000000000001" customHeight="1">
      <c r="A538" s="61"/>
      <c r="B538" s="1" t="s">
        <v>162</v>
      </c>
      <c r="C538" s="77"/>
      <c r="D538" s="88">
        <f>SUM(D539)</f>
        <v>10</v>
      </c>
      <c r="E538" s="21">
        <v>57</v>
      </c>
      <c r="F538" s="8" t="s">
        <v>179</v>
      </c>
    </row>
    <row r="539" spans="1:6" ht="20.100000000000001" customHeight="1">
      <c r="A539" s="16"/>
      <c r="B539" s="1" t="s">
        <v>180</v>
      </c>
      <c r="C539" s="77"/>
      <c r="D539" s="88">
        <v>10</v>
      </c>
      <c r="E539" s="21">
        <v>57</v>
      </c>
      <c r="F539" s="8" t="s">
        <v>179</v>
      </c>
    </row>
    <row r="540" spans="1:6" ht="20.100000000000001" customHeight="1">
      <c r="A540" s="61" t="s">
        <v>181</v>
      </c>
      <c r="B540" s="1"/>
      <c r="C540" s="77"/>
      <c r="D540" s="20">
        <f>SUM(D541)</f>
        <v>10</v>
      </c>
      <c r="E540" s="21">
        <v>58</v>
      </c>
      <c r="F540" s="8" t="s">
        <v>182</v>
      </c>
    </row>
    <row r="541" spans="1:6" ht="20.100000000000001" customHeight="1">
      <c r="A541" s="16"/>
      <c r="B541" s="1" t="s">
        <v>162</v>
      </c>
      <c r="C541" s="77"/>
      <c r="D541" s="88">
        <f>SUM(D542)</f>
        <v>10</v>
      </c>
      <c r="E541" s="21">
        <v>58</v>
      </c>
      <c r="F541" s="8" t="s">
        <v>182</v>
      </c>
    </row>
    <row r="542" spans="1:6" s="22" customFormat="1" ht="20.100000000000001" customHeight="1">
      <c r="A542" s="16"/>
      <c r="B542" s="1" t="s">
        <v>183</v>
      </c>
      <c r="C542" s="77"/>
      <c r="D542" s="88">
        <v>10</v>
      </c>
      <c r="E542" s="21">
        <v>58</v>
      </c>
      <c r="F542" s="8" t="s">
        <v>182</v>
      </c>
    </row>
    <row r="543" spans="1:6" ht="20.100000000000001" customHeight="1">
      <c r="A543" s="61" t="s">
        <v>3</v>
      </c>
      <c r="B543" s="1"/>
      <c r="C543" s="77"/>
      <c r="D543" s="15">
        <f>SUM(D544,D547,D550)</f>
        <v>3</v>
      </c>
      <c r="E543" s="21">
        <v>59</v>
      </c>
      <c r="F543" s="8" t="s">
        <v>185</v>
      </c>
    </row>
    <row r="544" spans="1:6" ht="20.100000000000001" customHeight="1">
      <c r="A544" s="61" t="s">
        <v>184</v>
      </c>
      <c r="B544" s="1"/>
      <c r="C544" s="77"/>
      <c r="D544" s="20">
        <f>SUM(D545)</f>
        <v>1</v>
      </c>
      <c r="E544" s="21">
        <v>59</v>
      </c>
      <c r="F544" s="8" t="s">
        <v>185</v>
      </c>
    </row>
    <row r="545" spans="1:6" ht="20.100000000000001" customHeight="1">
      <c r="A545" s="61"/>
      <c r="B545" s="1" t="s">
        <v>162</v>
      </c>
      <c r="C545" s="77"/>
      <c r="D545" s="88">
        <f>SUM(D546)</f>
        <v>1</v>
      </c>
      <c r="E545" s="21">
        <v>59</v>
      </c>
      <c r="F545" s="8" t="s">
        <v>185</v>
      </c>
    </row>
    <row r="546" spans="1:6" ht="20.100000000000001" customHeight="1">
      <c r="A546" s="61"/>
      <c r="B546" s="1" t="s">
        <v>0</v>
      </c>
      <c r="C546" s="77"/>
      <c r="D546" s="88">
        <v>1</v>
      </c>
      <c r="E546" s="21">
        <v>59</v>
      </c>
      <c r="F546" s="8" t="s">
        <v>185</v>
      </c>
    </row>
    <row r="547" spans="1:6" ht="20.100000000000001" customHeight="1">
      <c r="A547" s="61" t="s">
        <v>186</v>
      </c>
      <c r="B547" s="1"/>
      <c r="C547" s="77"/>
      <c r="D547" s="20">
        <f>SUM(D548)</f>
        <v>1</v>
      </c>
      <c r="E547" s="21">
        <v>60</v>
      </c>
      <c r="F547" s="8" t="s">
        <v>187</v>
      </c>
    </row>
    <row r="548" spans="1:6" ht="20.100000000000001" customHeight="1">
      <c r="A548" s="61"/>
      <c r="B548" s="1" t="s">
        <v>162</v>
      </c>
      <c r="C548" s="77"/>
      <c r="D548" s="88">
        <f>SUM(D549)</f>
        <v>1</v>
      </c>
      <c r="E548" s="21">
        <v>60</v>
      </c>
      <c r="F548" s="8" t="s">
        <v>187</v>
      </c>
    </row>
    <row r="549" spans="1:6" ht="20.100000000000001" customHeight="1">
      <c r="A549" s="61"/>
      <c r="B549" s="1" t="s">
        <v>1</v>
      </c>
      <c r="C549" s="77"/>
      <c r="D549" s="88">
        <v>1</v>
      </c>
      <c r="E549" s="21">
        <v>60</v>
      </c>
      <c r="F549" s="8" t="s">
        <v>187</v>
      </c>
    </row>
    <row r="550" spans="1:6" ht="20.100000000000001" customHeight="1">
      <c r="A550" s="61" t="s">
        <v>188</v>
      </c>
      <c r="B550" s="1"/>
      <c r="C550" s="77"/>
      <c r="D550" s="20">
        <f>SUM(D551)</f>
        <v>1</v>
      </c>
      <c r="E550" s="21">
        <v>61</v>
      </c>
      <c r="F550" s="8" t="s">
        <v>189</v>
      </c>
    </row>
    <row r="551" spans="1:6" ht="20.100000000000001" customHeight="1">
      <c r="A551" s="61"/>
      <c r="B551" s="1" t="s">
        <v>162</v>
      </c>
      <c r="C551" s="77"/>
      <c r="D551" s="88">
        <f>SUM(D552)</f>
        <v>1</v>
      </c>
      <c r="E551" s="21">
        <v>61</v>
      </c>
      <c r="F551" s="8" t="s">
        <v>189</v>
      </c>
    </row>
    <row r="552" spans="1:6" ht="20.100000000000001" customHeight="1">
      <c r="A552" s="61"/>
      <c r="B552" s="1" t="s">
        <v>2</v>
      </c>
      <c r="C552" s="77"/>
      <c r="D552" s="88">
        <v>1</v>
      </c>
      <c r="E552" s="21">
        <v>61</v>
      </c>
      <c r="F552" s="8" t="s">
        <v>189</v>
      </c>
    </row>
    <row r="553" spans="1:6" ht="20.100000000000001" customHeight="1">
      <c r="A553" s="18" t="s">
        <v>130</v>
      </c>
      <c r="B553" s="1"/>
      <c r="C553" s="77"/>
      <c r="D553" s="15">
        <f>SUM(D554)</f>
        <v>2</v>
      </c>
      <c r="E553" s="21">
        <v>62</v>
      </c>
      <c r="F553" s="8" t="s">
        <v>189</v>
      </c>
    </row>
    <row r="554" spans="1:6" ht="20.100000000000001" customHeight="1">
      <c r="A554" s="18" t="s">
        <v>128</v>
      </c>
      <c r="B554" s="1"/>
      <c r="C554" s="77"/>
      <c r="D554" s="20">
        <f>SUM(D555)</f>
        <v>2</v>
      </c>
      <c r="E554" s="21">
        <v>62</v>
      </c>
      <c r="F554" s="8" t="s">
        <v>129</v>
      </c>
    </row>
    <row r="555" spans="1:6" ht="20.100000000000001" customHeight="1">
      <c r="A555" s="61"/>
      <c r="B555" s="1" t="s">
        <v>162</v>
      </c>
      <c r="C555" s="77"/>
      <c r="D555" s="15">
        <f>SUM(D556:D556)</f>
        <v>2</v>
      </c>
      <c r="E555" s="21">
        <v>62</v>
      </c>
      <c r="F555" s="8" t="s">
        <v>129</v>
      </c>
    </row>
    <row r="556" spans="1:6" ht="20.100000000000001" customHeight="1">
      <c r="A556" s="58"/>
      <c r="B556" s="59" t="s">
        <v>4</v>
      </c>
      <c r="C556" s="80"/>
      <c r="D556" s="60">
        <v>2</v>
      </c>
      <c r="E556" s="21">
        <v>62</v>
      </c>
      <c r="F556" s="8" t="s">
        <v>129</v>
      </c>
    </row>
  </sheetData>
  <phoneticPr fontId="13" type="noConversion"/>
  <printOptions horizontalCentered="1"/>
  <pageMargins left="0.39370078740157483" right="0.39370078740157483" top="0.78740157480314965" bottom="0.59055118110236227" header="0.39370078740157483" footer="0.19685039370078741"/>
  <pageSetup paperSize="9" scale="95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9"/>
  <dimension ref="A1:L29"/>
  <sheetViews>
    <sheetView zoomScale="86" zoomScaleNormal="86" zoomScaleSheetLayoutView="75" workbookViewId="0">
      <selection activeCell="L5" sqref="L5"/>
    </sheetView>
  </sheetViews>
  <sheetFormatPr defaultRowHeight="24" customHeight="1"/>
  <cols>
    <col min="1" max="1" width="14.109375" style="34" customWidth="1"/>
    <col min="2" max="2" width="4.88671875" style="34" bestFit="1" customWidth="1"/>
    <col min="3" max="3" width="4.77734375" style="34" customWidth="1"/>
    <col min="4" max="4" width="4.88671875" style="34" bestFit="1" customWidth="1"/>
    <col min="5" max="9" width="7.77734375" style="34" customWidth="1"/>
    <col min="10" max="10" width="7.77734375" style="47" customWidth="1"/>
    <col min="11" max="11" width="14.33203125" style="47" customWidth="1"/>
    <col min="12" max="16384" width="8.88671875" style="34"/>
  </cols>
  <sheetData>
    <row r="1" spans="1:12" ht="30" customHeight="1">
      <c r="A1" s="308" t="s">
        <v>226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12" ht="30" customHeight="1">
      <c r="A2" s="46"/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2" ht="38.25" customHeight="1">
      <c r="A3" s="311" t="s">
        <v>84</v>
      </c>
      <c r="B3" s="309" t="s">
        <v>142</v>
      </c>
      <c r="C3" s="309" t="s">
        <v>17</v>
      </c>
      <c r="D3" s="309" t="s">
        <v>143</v>
      </c>
      <c r="E3" s="309" t="s">
        <v>227</v>
      </c>
      <c r="F3" s="309"/>
      <c r="G3" s="309" t="s">
        <v>228</v>
      </c>
      <c r="H3" s="309"/>
      <c r="I3" s="310" t="s">
        <v>229</v>
      </c>
      <c r="J3" s="310"/>
      <c r="K3" s="314" t="s">
        <v>141</v>
      </c>
      <c r="L3" s="306" t="s">
        <v>190</v>
      </c>
    </row>
    <row r="4" spans="1:12" ht="38.25" customHeight="1">
      <c r="A4" s="312"/>
      <c r="B4" s="313"/>
      <c r="C4" s="313"/>
      <c r="D4" s="313"/>
      <c r="E4" s="35" t="s">
        <v>230</v>
      </c>
      <c r="F4" s="35" t="s">
        <v>191</v>
      </c>
      <c r="G4" s="35" t="s">
        <v>230</v>
      </c>
      <c r="H4" s="35" t="s">
        <v>191</v>
      </c>
      <c r="I4" s="35" t="s">
        <v>192</v>
      </c>
      <c r="J4" s="74" t="s">
        <v>191</v>
      </c>
      <c r="K4" s="315"/>
      <c r="L4" s="307"/>
    </row>
    <row r="5" spans="1:12" s="42" customFormat="1" ht="36" customHeight="1">
      <c r="A5" s="63" t="s">
        <v>157</v>
      </c>
      <c r="B5" s="64"/>
      <c r="C5" s="65" t="s">
        <v>224</v>
      </c>
      <c r="D5" s="65"/>
      <c r="E5" s="64"/>
      <c r="F5" s="64"/>
      <c r="G5" s="66"/>
      <c r="H5" s="66"/>
      <c r="I5" s="64"/>
      <c r="J5" s="67"/>
      <c r="K5" s="67"/>
      <c r="L5" s="68"/>
    </row>
    <row r="6" spans="1:12" s="42" customFormat="1" ht="36" customHeight="1">
      <c r="A6" s="36" t="s">
        <v>193</v>
      </c>
      <c r="B6" s="37"/>
      <c r="C6" s="38"/>
      <c r="D6" s="38"/>
      <c r="E6" s="62" t="s">
        <v>238</v>
      </c>
      <c r="F6" s="37"/>
      <c r="G6" s="37"/>
      <c r="H6" s="39"/>
      <c r="I6" s="37"/>
      <c r="J6" s="40"/>
      <c r="K6" s="40"/>
      <c r="L6" s="41"/>
    </row>
    <row r="7" spans="1:12" s="42" customFormat="1" ht="36" customHeight="1">
      <c r="A7" s="36" t="s">
        <v>194</v>
      </c>
      <c r="B7" s="37"/>
      <c r="C7" s="38"/>
      <c r="D7" s="38"/>
      <c r="E7" s="48" t="s">
        <v>239</v>
      </c>
      <c r="F7" s="37"/>
      <c r="G7" s="37"/>
      <c r="H7" s="37"/>
      <c r="I7" s="37"/>
      <c r="J7" s="40"/>
      <c r="K7" s="39"/>
      <c r="L7" s="41"/>
    </row>
    <row r="8" spans="1:12" s="42" customFormat="1" ht="36" customHeight="1">
      <c r="A8" s="36" t="s">
        <v>110</v>
      </c>
      <c r="B8" s="37"/>
      <c r="C8" s="38"/>
      <c r="D8" s="38"/>
      <c r="E8" s="37" t="s">
        <v>111</v>
      </c>
      <c r="F8" s="37"/>
      <c r="G8" s="37"/>
      <c r="H8" s="37"/>
      <c r="I8" s="37"/>
      <c r="J8" s="40"/>
      <c r="K8" s="39"/>
      <c r="L8" s="41"/>
    </row>
    <row r="9" spans="1:12" s="42" customFormat="1" ht="36" customHeight="1">
      <c r="A9" s="36" t="s">
        <v>112</v>
      </c>
      <c r="B9" s="37"/>
      <c r="C9" s="38"/>
      <c r="D9" s="38"/>
      <c r="E9" s="37" t="s">
        <v>113</v>
      </c>
      <c r="F9" s="37"/>
      <c r="G9" s="37"/>
      <c r="H9" s="37"/>
      <c r="I9" s="37"/>
      <c r="J9" s="40"/>
      <c r="K9" s="39"/>
      <c r="L9" s="41"/>
    </row>
    <row r="10" spans="1:12" s="42" customFormat="1" ht="36" customHeight="1">
      <c r="A10" s="36" t="s">
        <v>114</v>
      </c>
      <c r="B10" s="37"/>
      <c r="C10" s="38"/>
      <c r="D10" s="38"/>
      <c r="E10" s="37" t="s">
        <v>115</v>
      </c>
      <c r="F10" s="37"/>
      <c r="G10" s="37"/>
      <c r="H10" s="37"/>
      <c r="I10" s="37"/>
      <c r="J10" s="40"/>
      <c r="K10" s="39"/>
      <c r="L10" s="41"/>
    </row>
    <row r="11" spans="1:12" s="42" customFormat="1" ht="36" customHeight="1">
      <c r="A11" s="82" t="s">
        <v>240</v>
      </c>
      <c r="B11" s="37"/>
      <c r="C11" s="38"/>
      <c r="D11" s="38"/>
      <c r="E11" s="62" t="s">
        <v>241</v>
      </c>
      <c r="F11" s="37"/>
      <c r="G11" s="37"/>
      <c r="H11" s="37"/>
      <c r="I11" s="37"/>
      <c r="J11" s="40"/>
      <c r="K11" s="39"/>
      <c r="L11" s="41"/>
    </row>
    <row r="12" spans="1:12" s="42" customFormat="1" ht="36" customHeight="1">
      <c r="A12" s="36" t="s">
        <v>116</v>
      </c>
      <c r="B12" s="37"/>
      <c r="C12" s="38"/>
      <c r="D12" s="38"/>
      <c r="E12" s="62" t="s">
        <v>242</v>
      </c>
      <c r="F12" s="37"/>
      <c r="G12" s="37"/>
      <c r="H12" s="37"/>
      <c r="I12" s="37"/>
      <c r="J12" s="40"/>
      <c r="K12" s="39"/>
      <c r="L12" s="41"/>
    </row>
    <row r="13" spans="1:12" s="42" customFormat="1" ht="36" customHeight="1">
      <c r="A13" s="36" t="s">
        <v>117</v>
      </c>
      <c r="B13" s="37"/>
      <c r="C13" s="38"/>
      <c r="D13" s="38"/>
      <c r="E13" s="62" t="s">
        <v>243</v>
      </c>
      <c r="F13" s="37"/>
      <c r="G13" s="37"/>
      <c r="H13" s="37"/>
      <c r="I13" s="37"/>
      <c r="J13" s="40"/>
      <c r="K13" s="39"/>
      <c r="L13" s="41"/>
    </row>
    <row r="14" spans="1:12" s="42" customFormat="1" ht="36" customHeight="1">
      <c r="A14" s="43" t="s">
        <v>118</v>
      </c>
      <c r="B14" s="37"/>
      <c r="C14" s="38"/>
      <c r="D14" s="38"/>
      <c r="E14" s="37" t="s">
        <v>119</v>
      </c>
      <c r="F14" s="37"/>
      <c r="G14" s="37"/>
      <c r="H14" s="37"/>
      <c r="I14" s="37"/>
      <c r="J14" s="40"/>
      <c r="K14" s="39"/>
      <c r="L14" s="41"/>
    </row>
    <row r="15" spans="1:12" s="42" customFormat="1" ht="36" customHeight="1">
      <c r="A15" s="43"/>
      <c r="B15" s="37"/>
      <c r="C15" s="37"/>
      <c r="D15" s="37"/>
      <c r="E15" s="37"/>
      <c r="F15" s="37"/>
      <c r="G15" s="37"/>
      <c r="H15" s="37"/>
      <c r="I15" s="37"/>
      <c r="J15" s="40"/>
      <c r="K15" s="39"/>
      <c r="L15" s="41"/>
    </row>
    <row r="16" spans="1:12" s="42" customFormat="1" ht="36" customHeight="1">
      <c r="A16" s="36" t="s">
        <v>195</v>
      </c>
      <c r="B16" s="37"/>
      <c r="C16" s="38"/>
      <c r="D16" s="38"/>
      <c r="E16" s="44" t="s">
        <v>120</v>
      </c>
      <c r="F16" s="37"/>
      <c r="G16" s="37"/>
      <c r="H16" s="37"/>
      <c r="I16" s="37"/>
      <c r="J16" s="40"/>
      <c r="K16" s="40"/>
      <c r="L16" s="41"/>
    </row>
    <row r="17" spans="1:12" s="42" customFormat="1" ht="36" customHeight="1">
      <c r="A17" s="36" t="s">
        <v>196</v>
      </c>
      <c r="B17" s="37"/>
      <c r="C17" s="38"/>
      <c r="D17" s="38"/>
      <c r="E17" s="62" t="s">
        <v>244</v>
      </c>
      <c r="F17" s="37"/>
      <c r="G17" s="37"/>
      <c r="H17" s="37"/>
      <c r="I17" s="37"/>
      <c r="J17" s="40"/>
      <c r="K17" s="39"/>
      <c r="L17" s="41"/>
    </row>
    <row r="18" spans="1:12" s="42" customFormat="1" ht="36" customHeight="1">
      <c r="A18" s="36" t="s">
        <v>197</v>
      </c>
      <c r="B18" s="37"/>
      <c r="C18" s="38"/>
      <c r="D18" s="38"/>
      <c r="E18" s="37" t="s">
        <v>198</v>
      </c>
      <c r="F18" s="37"/>
      <c r="G18" s="37"/>
      <c r="H18" s="37"/>
      <c r="I18" s="37"/>
      <c r="J18" s="40"/>
      <c r="K18" s="39"/>
      <c r="L18" s="41"/>
    </row>
    <row r="19" spans="1:12" s="42" customFormat="1" ht="36" customHeight="1">
      <c r="A19" s="36" t="s">
        <v>199</v>
      </c>
      <c r="B19" s="37"/>
      <c r="C19" s="38"/>
      <c r="D19" s="38"/>
      <c r="E19" s="37" t="s">
        <v>200</v>
      </c>
      <c r="F19" s="37"/>
      <c r="G19" s="37"/>
      <c r="H19" s="37"/>
      <c r="I19" s="37"/>
      <c r="J19" s="40"/>
      <c r="K19" s="40"/>
      <c r="L19" s="41"/>
    </row>
    <row r="20" spans="1:12" s="42" customFormat="1" ht="36" customHeight="1">
      <c r="A20" s="36" t="s">
        <v>201</v>
      </c>
      <c r="B20" s="37"/>
      <c r="C20" s="38"/>
      <c r="D20" s="38"/>
      <c r="E20" s="62" t="s">
        <v>245</v>
      </c>
      <c r="F20" s="37"/>
      <c r="G20" s="37"/>
      <c r="H20" s="37"/>
      <c r="I20" s="37"/>
      <c r="J20" s="40"/>
      <c r="K20" s="39"/>
      <c r="L20" s="41"/>
    </row>
    <row r="21" spans="1:12" s="42" customFormat="1" ht="36" customHeight="1">
      <c r="A21" s="36" t="s">
        <v>202</v>
      </c>
      <c r="B21" s="37"/>
      <c r="C21" s="38"/>
      <c r="D21" s="38"/>
      <c r="E21" s="37"/>
      <c r="F21" s="37"/>
      <c r="G21" s="37"/>
      <c r="H21" s="37"/>
      <c r="I21" s="37"/>
      <c r="J21" s="40"/>
      <c r="K21" s="40"/>
      <c r="L21" s="41"/>
    </row>
    <row r="22" spans="1:12" s="42" customFormat="1" ht="44.25" customHeight="1">
      <c r="A22" s="43"/>
      <c r="B22" s="37"/>
      <c r="C22" s="37"/>
      <c r="D22" s="38"/>
      <c r="E22" s="37"/>
      <c r="F22" s="37"/>
      <c r="G22" s="37"/>
      <c r="H22" s="37"/>
      <c r="I22" s="37"/>
      <c r="J22" s="40"/>
      <c r="K22" s="40"/>
      <c r="L22" s="41"/>
    </row>
    <row r="23" spans="1:12" ht="24" customHeight="1">
      <c r="A23" s="36"/>
      <c r="B23" s="38"/>
      <c r="C23" s="38"/>
      <c r="D23" s="38"/>
      <c r="E23" s="38"/>
      <c r="F23" s="38"/>
      <c r="G23" s="38"/>
      <c r="H23" s="38"/>
      <c r="I23" s="38"/>
      <c r="J23" s="69"/>
      <c r="K23" s="69"/>
      <c r="L23" s="70"/>
    </row>
    <row r="24" spans="1:12" ht="24" customHeight="1">
      <c r="A24" s="36"/>
      <c r="B24" s="38"/>
      <c r="C24" s="38"/>
      <c r="D24" s="38"/>
      <c r="E24" s="38"/>
      <c r="F24" s="38"/>
      <c r="G24" s="38"/>
      <c r="H24" s="38"/>
      <c r="I24" s="38"/>
      <c r="J24" s="69"/>
      <c r="K24" s="69"/>
      <c r="L24" s="70"/>
    </row>
    <row r="25" spans="1:12" ht="24" customHeight="1">
      <c r="A25" s="36"/>
      <c r="B25" s="38"/>
      <c r="C25" s="38"/>
      <c r="D25" s="38"/>
      <c r="E25" s="38"/>
      <c r="F25" s="38"/>
      <c r="G25" s="38"/>
      <c r="H25" s="38"/>
      <c r="I25" s="38"/>
      <c r="J25" s="69"/>
      <c r="K25" s="69"/>
      <c r="L25" s="70"/>
    </row>
    <row r="26" spans="1:12" ht="24" customHeight="1">
      <c r="A26" s="36"/>
      <c r="B26" s="38"/>
      <c r="C26" s="38"/>
      <c r="D26" s="38"/>
      <c r="E26" s="38"/>
      <c r="F26" s="38"/>
      <c r="G26" s="38"/>
      <c r="H26" s="38"/>
      <c r="I26" s="38"/>
      <c r="J26" s="69"/>
      <c r="K26" s="69"/>
      <c r="L26" s="70"/>
    </row>
    <row r="27" spans="1:12" ht="24" customHeight="1">
      <c r="A27" s="36"/>
      <c r="B27" s="38"/>
      <c r="C27" s="38"/>
      <c r="D27" s="38"/>
      <c r="E27" s="38"/>
      <c r="F27" s="38"/>
      <c r="G27" s="38"/>
      <c r="H27" s="38"/>
      <c r="I27" s="38"/>
      <c r="J27" s="69"/>
      <c r="K27" s="69"/>
      <c r="L27" s="70"/>
    </row>
    <row r="28" spans="1:12" ht="24" customHeight="1">
      <c r="A28" s="36"/>
      <c r="B28" s="38"/>
      <c r="C28" s="38"/>
      <c r="D28" s="38"/>
      <c r="E28" s="38"/>
      <c r="F28" s="38"/>
      <c r="G28" s="38"/>
      <c r="H28" s="38"/>
      <c r="I28" s="38"/>
      <c r="J28" s="69"/>
      <c r="K28" s="69"/>
      <c r="L28" s="70"/>
    </row>
    <row r="29" spans="1:12" ht="24" customHeight="1">
      <c r="A29" s="49"/>
      <c r="B29" s="45"/>
      <c r="C29" s="45"/>
      <c r="D29" s="45"/>
      <c r="E29" s="45"/>
      <c r="F29" s="45"/>
      <c r="G29" s="45"/>
      <c r="H29" s="45"/>
      <c r="I29" s="45"/>
      <c r="J29" s="71"/>
      <c r="K29" s="71"/>
      <c r="L29" s="72"/>
    </row>
  </sheetData>
  <mergeCells count="10">
    <mergeCell ref="L3:L4"/>
    <mergeCell ref="A1:K1"/>
    <mergeCell ref="G3:H3"/>
    <mergeCell ref="I3:J3"/>
    <mergeCell ref="A3:A4"/>
    <mergeCell ref="E3:F3"/>
    <mergeCell ref="D3:D4"/>
    <mergeCell ref="B3:B4"/>
    <mergeCell ref="C3:C4"/>
    <mergeCell ref="K3:K4"/>
  </mergeCells>
  <phoneticPr fontId="11" type="noConversion"/>
  <printOptions horizontalCentered="1"/>
  <pageMargins left="0.39370078740157483" right="0.37" top="0.78740157480314965" bottom="0.39370078740157483" header="0.19685039370078741" footer="0.19685039370078741"/>
  <pageSetup paperSize="9" scale="80" orientation="portrait" horizontalDpi="300" verticalDpi="300" r:id="rId1"/>
  <headerFooter scaleWithDoc="0"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27"/>
  <sheetViews>
    <sheetView view="pageBreakPreview" zoomScale="85" zoomScaleNormal="75" zoomScaleSheetLayoutView="85" workbookViewId="0">
      <selection activeCell="B4" sqref="B4"/>
    </sheetView>
  </sheetViews>
  <sheetFormatPr defaultRowHeight="24" customHeight="1"/>
  <cols>
    <col min="1" max="2" width="14.77734375" style="3" customWidth="1"/>
    <col min="3" max="3" width="6.77734375" style="3" customWidth="1"/>
    <col min="4" max="4" width="8.77734375" style="3" customWidth="1"/>
    <col min="5" max="9" width="12.77734375" style="3" customWidth="1"/>
    <col min="10" max="10" width="12.77734375" style="4" customWidth="1"/>
    <col min="11" max="11" width="14.77734375" style="3" customWidth="1"/>
    <col min="12" max="12" width="14.77734375" style="4" customWidth="1"/>
    <col min="13" max="16384" width="8.88671875" style="3"/>
  </cols>
  <sheetData>
    <row r="1" spans="1:13" ht="24" customHeight="1">
      <c r="A1" s="149"/>
      <c r="B1" s="150"/>
      <c r="C1" s="151"/>
      <c r="D1" s="151"/>
      <c r="E1" s="151"/>
      <c r="F1" s="151"/>
      <c r="G1" s="151"/>
      <c r="H1" s="151"/>
      <c r="I1" s="151"/>
      <c r="J1" s="152"/>
      <c r="K1" s="151"/>
      <c r="L1" s="152"/>
      <c r="M1" s="153"/>
    </row>
    <row r="2" spans="1:13" ht="24" customHeight="1">
      <c r="A2" s="154"/>
      <c r="B2" s="155"/>
      <c r="C2" s="156"/>
      <c r="D2" s="156"/>
      <c r="E2" s="156"/>
      <c r="F2" s="156"/>
      <c r="G2" s="156"/>
      <c r="H2" s="156"/>
      <c r="I2" s="156"/>
      <c r="J2" s="157"/>
      <c r="K2" s="156"/>
      <c r="L2" s="157"/>
      <c r="M2" s="158"/>
    </row>
    <row r="3" spans="1:13" ht="24" customHeight="1">
      <c r="A3" s="154"/>
      <c r="B3" s="159"/>
      <c r="C3" s="156"/>
      <c r="D3" s="156"/>
      <c r="E3" s="156"/>
      <c r="F3" s="156"/>
      <c r="G3" s="156"/>
      <c r="H3" s="156"/>
      <c r="I3" s="156"/>
      <c r="J3" s="157"/>
      <c r="K3" s="156"/>
      <c r="L3" s="157"/>
      <c r="M3" s="158"/>
    </row>
    <row r="4" spans="1:13" ht="24" customHeight="1">
      <c r="A4" s="154"/>
      <c r="B4" s="160" t="s">
        <v>415</v>
      </c>
      <c r="C4" s="156"/>
      <c r="D4" s="156"/>
      <c r="E4" s="156"/>
      <c r="F4" s="156"/>
      <c r="G4" s="156"/>
      <c r="H4" s="156"/>
      <c r="I4" s="156"/>
      <c r="J4" s="157"/>
      <c r="K4" s="156"/>
      <c r="L4" s="157"/>
      <c r="M4" s="158"/>
    </row>
    <row r="5" spans="1:13" ht="24" customHeight="1">
      <c r="A5" s="154"/>
      <c r="B5" s="159"/>
      <c r="C5" s="156"/>
      <c r="D5" s="156"/>
      <c r="E5" s="156"/>
      <c r="F5" s="156"/>
      <c r="G5" s="156"/>
      <c r="H5" s="156"/>
      <c r="I5" s="156"/>
      <c r="J5" s="157"/>
      <c r="K5" s="156"/>
      <c r="L5" s="157"/>
      <c r="M5" s="158"/>
    </row>
    <row r="6" spans="1:13" ht="24" customHeight="1">
      <c r="A6" s="154"/>
      <c r="B6" s="155"/>
      <c r="C6" s="156"/>
      <c r="D6" s="156"/>
      <c r="E6" s="156"/>
      <c r="F6" s="156"/>
      <c r="G6" s="156"/>
      <c r="H6" s="156"/>
      <c r="I6" s="156"/>
      <c r="J6" s="157"/>
      <c r="K6" s="156"/>
      <c r="L6" s="157"/>
      <c r="M6" s="158"/>
    </row>
    <row r="7" spans="1:13" ht="24" customHeight="1">
      <c r="A7" s="316" t="s">
        <v>409</v>
      </c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8"/>
    </row>
    <row r="8" spans="1:13" ht="24" customHeight="1">
      <c r="A8" s="154"/>
      <c r="B8" s="156"/>
      <c r="C8" s="156"/>
      <c r="D8" s="156"/>
      <c r="E8" s="156"/>
      <c r="F8" s="156"/>
      <c r="G8" s="156"/>
      <c r="H8" s="156"/>
      <c r="I8" s="156"/>
      <c r="J8" s="157"/>
      <c r="K8" s="156"/>
      <c r="L8" s="157"/>
      <c r="M8" s="158"/>
    </row>
    <row r="9" spans="1:13" ht="24" customHeight="1">
      <c r="A9" s="154"/>
      <c r="B9" s="156"/>
      <c r="C9" s="156"/>
      <c r="D9" s="156"/>
      <c r="E9" s="156"/>
      <c r="F9" s="156"/>
      <c r="G9" s="156"/>
      <c r="H9" s="156"/>
      <c r="I9" s="156"/>
      <c r="J9" s="157"/>
      <c r="K9" s="156"/>
      <c r="L9" s="157"/>
      <c r="M9" s="158"/>
    </row>
    <row r="10" spans="1:13" ht="24" customHeight="1">
      <c r="A10" s="154"/>
      <c r="B10" s="156"/>
      <c r="C10" s="156"/>
      <c r="D10" s="156"/>
      <c r="E10" s="156"/>
      <c r="F10" s="156"/>
      <c r="G10" s="156"/>
      <c r="H10" s="156"/>
      <c r="I10" s="156"/>
      <c r="J10" s="157"/>
      <c r="K10" s="156"/>
      <c r="L10" s="157"/>
      <c r="M10" s="158"/>
    </row>
    <row r="11" spans="1:13" ht="24" customHeight="1">
      <c r="A11" s="154"/>
      <c r="B11" s="156"/>
      <c r="C11" s="156"/>
      <c r="D11" s="156"/>
      <c r="E11" s="156"/>
      <c r="F11" s="156"/>
      <c r="G11" s="156"/>
      <c r="H11" s="156"/>
      <c r="I11" s="156"/>
      <c r="J11" s="157"/>
      <c r="K11" s="156"/>
      <c r="L11" s="157"/>
      <c r="M11" s="158"/>
    </row>
    <row r="12" spans="1:13" ht="24" customHeight="1">
      <c r="A12" s="154"/>
      <c r="B12" s="156"/>
      <c r="C12" s="156"/>
      <c r="D12" s="156"/>
      <c r="E12" s="156"/>
      <c r="F12" s="156"/>
      <c r="G12" s="156"/>
      <c r="H12" s="156"/>
      <c r="I12" s="156"/>
      <c r="J12" s="157"/>
      <c r="K12" s="156"/>
      <c r="L12" s="157"/>
      <c r="M12" s="158"/>
    </row>
    <row r="13" spans="1:13" ht="24" customHeight="1">
      <c r="A13" s="154"/>
      <c r="B13" s="156"/>
      <c r="C13" s="161"/>
      <c r="D13" s="156"/>
      <c r="E13" s="156"/>
      <c r="F13" s="156"/>
      <c r="G13" s="156"/>
      <c r="H13" s="156"/>
      <c r="I13" s="156"/>
      <c r="J13" s="157"/>
      <c r="K13" s="156"/>
      <c r="L13" s="157"/>
      <c r="M13" s="158"/>
    </row>
    <row r="14" spans="1:13" ht="24" customHeight="1">
      <c r="A14" s="154"/>
      <c r="B14" s="156"/>
      <c r="C14" s="156"/>
      <c r="D14" s="156"/>
      <c r="E14" s="156"/>
      <c r="F14" s="156"/>
      <c r="G14" s="156"/>
      <c r="H14" s="156"/>
      <c r="I14" s="156"/>
      <c r="J14" s="157"/>
      <c r="K14" s="156"/>
      <c r="L14" s="157"/>
      <c r="M14" s="158"/>
    </row>
    <row r="15" spans="1:13" ht="24" customHeight="1">
      <c r="A15" s="316" t="s">
        <v>414</v>
      </c>
      <c r="B15" s="317"/>
      <c r="C15" s="317"/>
      <c r="D15" s="317"/>
      <c r="E15" s="317"/>
      <c r="F15" s="317"/>
      <c r="G15" s="317"/>
      <c r="H15" s="317"/>
      <c r="I15" s="317"/>
      <c r="J15" s="317"/>
      <c r="K15" s="317"/>
      <c r="L15" s="317"/>
      <c r="M15" s="158"/>
    </row>
    <row r="16" spans="1:13" ht="24" customHeight="1">
      <c r="A16" s="154"/>
      <c r="B16" s="156"/>
      <c r="C16" s="156"/>
      <c r="D16" s="156"/>
      <c r="E16" s="156"/>
      <c r="F16" s="156"/>
      <c r="G16" s="156"/>
      <c r="H16" s="156"/>
      <c r="I16" s="156"/>
      <c r="J16" s="157"/>
      <c r="K16" s="156"/>
      <c r="L16" s="157"/>
      <c r="M16" s="158"/>
    </row>
    <row r="17" spans="1:13" ht="24" customHeight="1">
      <c r="A17" s="154"/>
      <c r="B17" s="156"/>
      <c r="C17" s="156"/>
      <c r="D17" s="156"/>
      <c r="E17" s="156"/>
      <c r="F17" s="156"/>
      <c r="G17" s="156"/>
      <c r="H17" s="156"/>
      <c r="I17" s="156"/>
      <c r="J17" s="157"/>
      <c r="K17" s="156"/>
      <c r="L17" s="157"/>
      <c r="M17" s="158"/>
    </row>
    <row r="18" spans="1:13" ht="24" customHeight="1">
      <c r="A18" s="154"/>
      <c r="B18" s="156"/>
      <c r="C18" s="156"/>
      <c r="D18" s="156"/>
      <c r="E18" s="156"/>
      <c r="F18" s="156"/>
      <c r="G18" s="156"/>
      <c r="H18" s="156"/>
      <c r="I18" s="156"/>
      <c r="J18" s="157"/>
      <c r="K18" s="156"/>
      <c r="L18" s="157"/>
      <c r="M18" s="158"/>
    </row>
    <row r="19" spans="1:13" ht="24" customHeight="1">
      <c r="A19" s="154"/>
      <c r="B19" s="156"/>
      <c r="C19" s="156"/>
      <c r="D19" s="156"/>
      <c r="E19" s="156"/>
      <c r="F19" s="156"/>
      <c r="G19" s="156"/>
      <c r="H19" s="156"/>
      <c r="I19" s="156"/>
      <c r="J19" s="157"/>
      <c r="K19" s="156"/>
      <c r="L19" s="157"/>
      <c r="M19" s="158"/>
    </row>
    <row r="20" spans="1:13" ht="24" customHeight="1">
      <c r="A20" s="154"/>
      <c r="B20" s="156"/>
      <c r="C20" s="156"/>
      <c r="D20" s="156"/>
      <c r="E20" s="156"/>
      <c r="F20" s="156"/>
      <c r="G20" s="156"/>
      <c r="H20" s="156"/>
      <c r="I20" s="156"/>
      <c r="J20" s="157"/>
      <c r="K20" s="156"/>
      <c r="L20" s="157"/>
      <c r="M20" s="158"/>
    </row>
    <row r="21" spans="1:13" ht="24" customHeight="1">
      <c r="A21" s="154"/>
      <c r="B21" s="156"/>
      <c r="C21" s="156"/>
      <c r="D21" s="156"/>
      <c r="E21" s="156"/>
      <c r="F21" s="156"/>
      <c r="G21" s="156"/>
      <c r="H21" s="156"/>
      <c r="I21" s="156"/>
      <c r="J21" s="157"/>
      <c r="K21" s="156"/>
      <c r="L21" s="157"/>
      <c r="M21" s="158"/>
    </row>
    <row r="22" spans="1:13" ht="24" customHeight="1">
      <c r="A22" s="154"/>
      <c r="B22" s="156"/>
      <c r="C22" s="156"/>
      <c r="D22" s="156"/>
      <c r="E22" s="156"/>
      <c r="F22" s="156"/>
      <c r="G22" s="156"/>
      <c r="H22" s="156"/>
      <c r="I22" s="156"/>
      <c r="J22" s="157"/>
      <c r="K22" s="156"/>
      <c r="L22" s="157"/>
      <c r="M22" s="158"/>
    </row>
    <row r="23" spans="1:13" ht="24" customHeight="1">
      <c r="A23" s="316" t="s">
        <v>408</v>
      </c>
      <c r="B23" s="317"/>
      <c r="C23" s="317"/>
      <c r="D23" s="317"/>
      <c r="E23" s="317"/>
      <c r="F23" s="317"/>
      <c r="G23" s="317"/>
      <c r="H23" s="317"/>
      <c r="I23" s="317"/>
      <c r="J23" s="317"/>
      <c r="K23" s="317"/>
      <c r="L23" s="317"/>
      <c r="M23" s="318"/>
    </row>
    <row r="24" spans="1:13" ht="24" customHeight="1">
      <c r="A24" s="154"/>
      <c r="B24" s="156"/>
      <c r="C24" s="156"/>
      <c r="D24" s="156"/>
      <c r="E24" s="156"/>
      <c r="F24" s="156"/>
      <c r="G24" s="156"/>
      <c r="H24" s="156"/>
      <c r="I24" s="156"/>
      <c r="J24" s="157"/>
      <c r="K24" s="156"/>
      <c r="L24" s="157"/>
      <c r="M24" s="158"/>
    </row>
    <row r="25" spans="1:13" ht="24" customHeight="1">
      <c r="A25" s="154"/>
      <c r="B25" s="156"/>
      <c r="C25" s="156"/>
      <c r="D25" s="156"/>
      <c r="E25" s="156"/>
      <c r="F25" s="156"/>
      <c r="G25" s="156"/>
      <c r="H25" s="156"/>
      <c r="I25" s="156"/>
      <c r="J25" s="157"/>
      <c r="K25" s="156"/>
      <c r="L25" s="157"/>
      <c r="M25" s="158"/>
    </row>
    <row r="26" spans="1:13" ht="24" customHeight="1">
      <c r="A26" s="154"/>
      <c r="B26" s="156"/>
      <c r="C26" s="156"/>
      <c r="D26" s="156"/>
      <c r="E26" s="156"/>
      <c r="F26" s="156"/>
      <c r="G26" s="156"/>
      <c r="H26" s="156"/>
      <c r="I26" s="156"/>
      <c r="J26" s="157"/>
      <c r="K26" s="156"/>
      <c r="L26" s="157"/>
      <c r="M26" s="158"/>
    </row>
    <row r="27" spans="1:13" ht="24" customHeight="1" thickBot="1">
      <c r="A27" s="162"/>
      <c r="B27" s="163"/>
      <c r="C27" s="163"/>
      <c r="D27" s="163"/>
      <c r="E27" s="163"/>
      <c r="F27" s="163"/>
      <c r="G27" s="163"/>
      <c r="H27" s="163"/>
      <c r="I27" s="163"/>
      <c r="J27" s="164"/>
      <c r="K27" s="163"/>
      <c r="L27" s="164"/>
      <c r="M27" s="165"/>
    </row>
  </sheetData>
  <mergeCells count="3">
    <mergeCell ref="A7:M7"/>
    <mergeCell ref="A15:L15"/>
    <mergeCell ref="A23:M23"/>
  </mergeCells>
  <phoneticPr fontId="10" type="noConversion"/>
  <printOptions horizontalCentered="1" verticalCentered="1"/>
  <pageMargins left="0.78740157480314965" right="0.59055118110236227" top="0.98425196850393704" bottom="0.78740157480314965" header="0.51181102362204722" footer="0.51181102362204722"/>
  <pageSetup paperSize="9" scale="7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5</vt:i4>
      </vt:variant>
    </vt:vector>
  </HeadingPairs>
  <TitlesOfParts>
    <vt:vector size="13" baseType="lpstr">
      <vt:lpstr>설계서 표지</vt:lpstr>
      <vt:lpstr>설계내역서</vt:lpstr>
      <vt:lpstr>레일교환공사물량표</vt:lpstr>
      <vt:lpstr>내역서</vt:lpstr>
      <vt:lpstr>철거발생품</vt:lpstr>
      <vt:lpstr>수량산출(공종별)</vt:lpstr>
      <vt:lpstr>제잡표지</vt:lpstr>
      <vt:lpstr>철거발생품간지</vt:lpstr>
      <vt:lpstr>내역서!Print_Area</vt:lpstr>
      <vt:lpstr>설계내역서!Print_Area</vt:lpstr>
      <vt:lpstr>'수량산출(공종별)'!Print_Area</vt:lpstr>
      <vt:lpstr>철거발생품!Print_Area</vt:lpstr>
      <vt:lpstr>내역서!Print_Titles</vt:lpstr>
    </vt:vector>
  </TitlesOfParts>
  <Company>KOREA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윤영선</dc:creator>
  <cp:lastModifiedBy>user</cp:lastModifiedBy>
  <cp:lastPrinted>2020-02-21T07:31:24Z</cp:lastPrinted>
  <dcterms:created xsi:type="dcterms:W3CDTF">2007-03-21T08:07:28Z</dcterms:created>
  <dcterms:modified xsi:type="dcterms:W3CDTF">2020-05-25T07:07:30Z</dcterms:modified>
</cp:coreProperties>
</file>